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marle\OneDrive\Ambiente de Trabalho\"/>
    </mc:Choice>
  </mc:AlternateContent>
  <xr:revisionPtr revIDLastSave="0" documentId="8_{051DCFA7-A490-4EDC-A390-817FB30835DF}" xr6:coauthVersionLast="36" xr6:coauthVersionMax="36" xr10:uidLastSave="{00000000-0000-0000-0000-000000000000}"/>
  <workbookProtection workbookAlgorithmName="SHA-512" workbookHashValue="+dAgJ4klKsXa426RVFyjSTwFUUqpLciS5dgrxnbj6HXZtOZIvzdrpXLNZiw3aXXnpk5u1qAH91NrO5qJbr50BA==" workbookSaltValue="6ugBiV4mTllxkoRV4nmDqA==" workbookSpinCount="100000" lockStructure="1"/>
  <bookViews>
    <workbookView xWindow="0" yWindow="0" windowWidth="23040" windowHeight="9060" tabRatio="939" firstSheet="18" activeTab="31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B44" i="78" l="1"/>
  <c r="B33" i="78"/>
  <c r="B32" i="78"/>
  <c r="B9" i="78"/>
  <c r="B4" i="78"/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D17" i="72" s="1"/>
  <c r="AC16" i="72"/>
  <c r="AB16" i="72"/>
  <c r="AC15" i="72"/>
  <c r="AB15" i="72"/>
  <c r="AD15" i="72" s="1"/>
  <c r="AC14" i="72"/>
  <c r="AB14" i="72"/>
  <c r="AD14" i="72" s="1"/>
  <c r="AC13" i="72"/>
  <c r="AB13" i="72"/>
  <c r="AD13" i="72" s="1"/>
  <c r="AC12" i="72"/>
  <c r="AB12" i="72"/>
  <c r="AC11" i="72"/>
  <c r="AB11" i="72"/>
  <c r="AD11" i="72" s="1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8" i="72" l="1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Z14" i="32" s="1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AF37" i="72" s="1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5" i="63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N14" i="73" s="1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R11" i="71" s="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D48" i="68" s="1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AA53" i="63" s="1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6" i="72"/>
  <c r="S33" i="71"/>
  <c r="Y33" i="63"/>
  <c r="W33" i="62"/>
  <c r="AC33" i="61"/>
  <c r="AE34" i="72"/>
  <c r="S31" i="71"/>
  <c r="Y31" i="63"/>
  <c r="W31" i="62"/>
  <c r="AC31" i="61"/>
  <c r="AE31" i="72"/>
  <c r="S28" i="71"/>
  <c r="AE28" i="72"/>
  <c r="S25" i="71"/>
  <c r="Y25" i="63"/>
  <c r="W25" i="62"/>
  <c r="AC25" i="61"/>
  <c r="AE26" i="72"/>
  <c r="S23" i="71"/>
  <c r="Y23" i="63"/>
  <c r="W23" i="62"/>
  <c r="AC23" i="61"/>
  <c r="S22" i="71"/>
  <c r="AE23" i="72"/>
  <c r="S20" i="71"/>
  <c r="AC20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0" i="72"/>
  <c r="S37" i="71"/>
  <c r="Y37" i="63"/>
  <c r="W37" i="62"/>
  <c r="AC37" i="61"/>
  <c r="AE38" i="72"/>
  <c r="S35" i="71"/>
  <c r="Y35" i="63"/>
  <c r="W35" i="62"/>
  <c r="AC35" i="61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S24" i="71"/>
  <c r="AE24" i="72"/>
  <c r="S21" i="71"/>
  <c r="Y21" i="63"/>
  <c r="W21" i="62"/>
  <c r="AC21" i="61"/>
  <c r="AE22" i="72"/>
  <c r="S19" i="71"/>
  <c r="Y19" i="63"/>
  <c r="W19" i="62"/>
  <c r="AC19" i="61"/>
  <c r="S18" i="71"/>
  <c r="AE20" i="72"/>
  <c r="S17" i="71"/>
  <c r="Y17" i="63"/>
  <c r="W17" i="62"/>
  <c r="AC17" i="61"/>
  <c r="S14" i="71"/>
  <c r="Y14" i="63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37" i="63"/>
  <c r="R21" i="71"/>
  <c r="R45" i="71"/>
  <c r="R46" i="71"/>
  <c r="X13" i="63"/>
  <c r="Y19" i="62"/>
  <c r="AB51" i="72"/>
  <c r="W5" i="62" l="1"/>
  <c r="AC5" i="61"/>
  <c r="Q48" i="71"/>
  <c r="AC12" i="61"/>
  <c r="S34" i="71"/>
  <c r="S40" i="71"/>
  <c r="W16" i="62"/>
  <c r="AE39" i="72"/>
  <c r="Y34" i="63"/>
  <c r="AC40" i="61"/>
  <c r="AC16" i="61"/>
  <c r="AE43" i="72"/>
  <c r="AE19" i="72"/>
  <c r="Y18" i="63"/>
  <c r="AC24" i="61"/>
  <c r="Y22" i="63"/>
  <c r="AC28" i="61"/>
  <c r="U11" i="71"/>
  <c r="AE27" i="72"/>
  <c r="X4" i="62"/>
  <c r="Y30" i="63"/>
  <c r="AC36" i="61"/>
  <c r="S12" i="71"/>
  <c r="AE15" i="72"/>
  <c r="Z4" i="63"/>
  <c r="S30" i="71"/>
  <c r="S36" i="71"/>
  <c r="S5" i="71"/>
  <c r="AE8" i="72"/>
  <c r="Y11" i="62"/>
  <c r="X36" i="63"/>
  <c r="AE11" i="61"/>
  <c r="X48" i="67"/>
  <c r="R4" i="71"/>
  <c r="P48" i="71"/>
  <c r="R48" i="71" s="1"/>
  <c r="V19" i="62"/>
  <c r="Z44" i="67"/>
  <c r="AF31" i="68"/>
  <c r="R7" i="71"/>
  <c r="R19" i="71"/>
  <c r="R25" i="71"/>
  <c r="R37" i="71"/>
  <c r="R43" i="71"/>
  <c r="Z5" i="32"/>
  <c r="AA5" i="63" s="1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Y39" i="62" s="1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T6" i="71"/>
  <c r="Y48" i="32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8" i="63" s="1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T49" i="62"/>
  <c r="AE5" i="61"/>
  <c r="AE23" i="61"/>
  <c r="AA23" i="63"/>
  <c r="AA31" i="63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Q49" i="71"/>
  <c r="W49" i="63"/>
  <c r="Y22" i="62"/>
  <c r="AE44" i="61"/>
  <c r="AA44" i="63"/>
  <c r="AE41" i="61"/>
  <c r="AA41" i="63"/>
  <c r="AE25" i="61"/>
  <c r="AA25" i="63"/>
  <c r="AE10" i="61"/>
  <c r="AA10" i="63"/>
  <c r="AE14" i="61"/>
  <c r="AG17" i="72"/>
  <c r="Y43" i="62"/>
  <c r="AG31" i="72"/>
  <c r="Y6" i="62"/>
  <c r="Y31" i="62"/>
  <c r="H48" i="64"/>
  <c r="T48" i="62"/>
  <c r="AC51" i="72"/>
  <c r="AD51" i="72" s="1"/>
  <c r="J48" i="64" l="1"/>
  <c r="AB55" i="61"/>
  <c r="Z48" i="32"/>
  <c r="AG29" i="72"/>
  <c r="P49" i="71"/>
  <c r="R48" i="66"/>
  <c r="AB48" i="6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D30" i="77"/>
  <c r="AD52" i="72"/>
  <c r="X49" i="63"/>
  <c r="R49" i="71"/>
  <c r="V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tc={2C8F9BE9-7C95-47BC-9933-5537C81854F1}</author>
    <author>mferro</author>
  </authors>
  <commentList>
    <comment ref="T6" authorId="0" shapeId="0" xr:uid="{2C8F9BE9-7C95-47BC-9933-5537C81854F1}">
      <text>
        <r>
          <rPr>
            <sz val="10"/>
            <rFont val="Arial"/>
            <family val="2"/>
          </rPr>
  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?</t>
        </r>
      </text>
    </comment>
    <comment ref="X48" authorId="1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1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44AECF92-9694-4C2F-BA09-34405D22A0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4948EC62-3FE7-4ACF-824D-0381220ED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937346BF-BF05-4724-AD51-0531CBC365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ADFD8192-983C-4B23-9906-C4E9044049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5D04CFBB-E33C-4E14-8C10-4D39C3C041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86B9FAAD-A091-459D-BB0A-EE2076120C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101E123F-9C12-431D-A327-6A34D865CA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4D49EB1D-3621-4547-B253-D341D7D1AD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1960F636-046D-49EE-BAC1-88B07CAECE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9FC50D95-1422-4EF6-88D0-65365253E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296D073F-696E-4703-877C-9DA84FC80B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2908EB95-6390-44DA-8E66-6D4782F695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94624CBE-ABAD-4D3E-B6E9-075F6A4DE8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44A404A8-FA6B-4273-AFA7-59463AACEC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8765B4F-3A05-4681-8D61-E008EAB2A3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95F85E0D-1A39-439F-B019-80A146D21D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11457D77-58A0-407B-897B-2BB68200DA9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B15765CC-263D-42C8-AEDC-B4D8846EA5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CBAB0B7B-E06C-4468-8352-DE5E3A2C77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46B13D5F-94D8-4D3D-AEA2-31A038C0DC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BA090076-19FD-4FF6-9D1D-0A605A5D87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7F54B1E2-FCDD-4B81-8245-B7C4C768A5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1FB738A3-5776-47D7-BCFB-8E9060F44A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52AC4116-1DD0-4906-9AB0-1473388204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A404079C-0344-40F2-8B8A-8875C14A06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85F79C50-AB5B-4AEB-9CCF-22F265C5CD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33550B0F-901E-45C6-992C-0A7DAE2AF3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827EAE6E-B42A-4357-9CF5-F80B5E4BE0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BBB93B96-CCBC-4523-AD0D-CA8E8F9FEC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691716E-4E34-4A23-8066-908AA777D6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1EFBE8BA-E324-4018-8B65-F28255BB1E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698CB060-D556-4A82-820B-87B1E88A2D7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2C558ED2-9144-4DE5-AF23-73C42436B3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8708FE4C-3D9E-4BC7-870C-761184587E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9990979E-816E-4FB6-A83C-B4B0ACE472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F739A9B4-A757-479C-9064-6D0D31DD62E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E07E19ED-5BE7-480F-88D8-E9CCBF964F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47ADEF18-0C8A-4E82-A860-19683F0EA6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1F8E5BE9-9F44-4BAE-8C2B-52A3BC3EC5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BAA76C83-FADC-4E01-83E2-278F58400C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22844B4F-E9FB-4803-B4DE-2C42EB7485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71C8FC44-8E4A-4272-8928-1C23E1C77F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9D710F9E-9B44-4635-8B60-5FD859E1CF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EB4C783D-7972-4F7B-8C28-AFD54165864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CFC8E812-470D-47D7-A450-8A92BC805B9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5D6980C8-1C76-4581-9A1B-0D320158A2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568B0583-0483-4511-B17B-F592D6A11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9EB92E0D-5709-42BB-AC5A-8084321CE4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A828236B-9BDF-4653-A650-2E83D5F844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87A5433A-1216-4092-8D58-D376256AC6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3C0F9EF5-219D-4D78-B0AB-5BFD90DDE0F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9ADA6136-5BF7-4F74-9736-2CF8B72DF3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5626DD00-2002-4E75-B453-518F2ECAEB1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31AFA6BF-B83D-47F1-9B70-0A845F7D36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AEDF617E-5D14-40F0-A53D-AD4905A548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CCDE33E2-5DBB-4D4F-84BC-8AA9344DDB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D8F33E2C-ED55-4A4F-8382-444CAA9201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4EDF53C0-4D23-4BE5-BAC4-E7F5FD162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5B8CFE0E-41B1-486A-ABA8-39EFFF3568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499C47CD-1D44-4984-AA2F-F942EEA5BB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6CA5CE39-1189-4591-8FBB-F8EBAFE40F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FE3A1BB4-EC61-4886-AD91-3CF64561BF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B3FFFBE9-AD0D-4471-AC7F-8778E74F46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23AC4EB7-482C-41B2-8BB0-E105835363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7A6F2E3-6626-4648-8F1D-D3B2DA0FBD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265682CF-EFF5-4345-8DAE-675DF673F1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E266659D-1092-49A1-B5AC-C30F481CC2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8B34B2EE-F76C-440F-8528-A56109C4E0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3CEC79D4-C8B4-47E8-99B8-9BB64AEADB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6238F552-D5BB-4D58-8BB3-BACAE2BD9B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D73F2153-5D6D-421B-830D-8D6BB70442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EC3464DA-9CAE-410A-BDE9-E68EDDBC526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E6041899-AE74-49CD-9991-EEC77CF72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3D35739A-2FA4-4408-A613-D7FF6C632E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BE129A2E-BAE5-4655-94FC-F166E106226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20A56AC1-BB2A-4363-9540-32C934B3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C203F45D-C067-4DCA-9C9A-D878FC55B20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A13C2BC5-3F3E-48B8-B27F-8C081659E7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C2853BA7-19F2-4766-AFAD-37CEB6D2F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1DDA7B9D-FC18-423B-8864-F49F00145E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B1F5F10-2814-44EC-9FE2-B829C54B4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A14C9A92-DE12-4EFD-8271-50EDB2F99E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6E4AFB6E-5CA4-4D91-8AEB-789A225ED6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F6EF113E-9412-4A6E-AD36-C89C0ABFC1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AB200646-9047-4DCB-9D52-3DF58F2E19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7C01759B-82EC-4CE9-A1C4-DFC60793F5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CB63AD07-E000-44BD-A207-0F97944E0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D10F6DAD-7B5C-4887-A6B4-AAD3DDE2CD9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801F7B1-0E88-4E24-A45E-795C7D7C4A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E4C33DE2-469E-471D-9D7A-1AC4FA43D8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73BC8630-BE80-4486-854D-6B7B1BBAEB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BF0DA162-1E4A-4804-8114-87E6796292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9E928FE9-3378-4A25-96D0-B61EC0DAF1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76FF779-E276-42D2-9DB6-F06E2B7CF1B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C444AA72-C4AE-4CE2-815F-46D5E7D335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25BD874E-5717-4867-B586-8FB6864FE90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20F342EB-00F9-4274-90FF-EA332900C8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332096-C629-496B-94B3-787DBBDD24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65747900-85CC-4799-A32E-731D6E52B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762BDE2A-659E-4756-813B-A46FE68608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2438A9BC-985F-4A28-A98C-81E1C77B0B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893B474-2C8F-4F34-978C-654D020469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A65EFF0F-6713-4290-9012-6734C8CE48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61B56E3F-3C55-4E5E-9A2C-E787F41A80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FB52FD48-FD4D-43ED-9877-BB459A830D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ADF03476-CD7A-4F93-BC4C-931F54146E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BC4C11B7-0A7D-4641-91EE-FB31B0E831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E42BF7BC-14B5-49E1-95B1-6226C2CAEA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081F58E2-0510-4F37-99A5-3CAF298183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98AA2E4E-87D4-4A60-9F2E-C0469FA9A6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59563BE4-612C-43D4-9B28-EC9F492D8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5FC364B9-EBDA-4AF1-8E8D-CB4936D61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3A16733-8C64-442B-8F14-46E5F2D81E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8928F672-06D1-4227-A4D0-164474E636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40577623-ED37-4655-BED1-35C187F348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61B995C3-A934-45D5-9A78-6D2ABE94DE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3D1FE8BA-0B1D-454D-9C6A-2B6F099320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AEC93230-5E92-4775-9C24-8B2D6DCC7A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EC60D3AB-123C-4496-90E9-B16D0EFABB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A0277D4D-B458-4F45-9BB2-293B8ADA65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66F77389-8DEA-4B5F-A1C9-23E6F1BE36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805D0F03-6D4A-4323-AF58-53115BC71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02AE7EC8-AD0B-47E4-B4F2-53CC0483C9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81495DD0-B8D4-4143-818F-0DF3FBEFF2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493D01BC-2546-4B9C-950C-03E8CD2BE9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81BD33A7-08C6-41D6-902A-53E7C744CE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1B331168-3D8C-4B71-9082-6E4DA67A5E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F6955475-0386-4DA7-9704-D462D5D7E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3AF4F8E5-EEF3-4193-AD6A-D7AA202E4E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1B4CFB79-171C-419B-9E11-A86251D623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17BE2FCD-9FCD-47DF-8A38-E6420E0EA1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8EF717CE-E929-4B69-969C-911098BE8A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0AD47FC8-8F48-4438-9EE8-653A2FFB30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47C74D6A-1FC5-47B8-9BE9-AB5DFAA850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A05D0F8E-B83D-443C-953E-C6373DDE23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63495051-09C3-4BD8-9305-5FA65FC53A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49C87D65-C047-4541-8C24-110558976F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9A27ED3A-AC25-4A32-A593-D1B3B1694F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391BA23E-19A8-4E42-A182-5F140A2B8B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6E92E130-2F90-42BF-81DE-6AE506C7A1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A3B56BF4-4313-4DD3-84B2-DC0AD81EB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D2391A7D-65BB-4D64-9F49-9B4CD5FA5D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1802A334-37C6-4081-83D4-35690EAD16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E63185ED-EE5C-4C3D-8517-6518B77090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B1EA5574-B458-48CD-9D59-9335437989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4933CFF5-2AA5-45BE-8030-97D5F88C3D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F8C9889F-02A6-41D7-8436-2AADB6CB08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478250F-3DF8-4DC7-BF3B-9E163A1DC1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B969DBDE-2EF5-4F54-99CC-D629E7B613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8CBD53B9-2D2D-42CA-8119-162ADE2720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24AFECBA-1013-42A3-95E4-DAD342B734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A33071BE-F1BD-40F9-9720-3670B02C7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AD706747-C554-4BDC-8E9F-DD3421D2B5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53653EB6-6C3C-49F4-8094-D43B080D01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42645887-8C63-44DC-AF5F-0931FBB018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970E9423-B58A-4AC4-8CA1-8948843B78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251F5BE5-17E3-49D1-B5F1-B2CE86A8AA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972EB56-2848-473F-8EFB-37772F830E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B21ED031-080B-46A0-B51A-9A70A56CB2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37D81440-A24F-499F-84D3-E95C7D545F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9D03F9E2-3300-4CB5-8985-11672A0687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1A4972AD-9627-4BAE-BEEE-1129AFC5DB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61C0B5FC-D0B2-464A-8CD4-E306383571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09AD5BEA-7B06-498A-A48B-CE9AF296C1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070AA026-7F15-47D9-B8F8-1A65938D2F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0C19F20C-2E7A-42F1-90E2-6E1F6BACE6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BBE6FB6C-77B0-47AE-B658-6395CA4C49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8BA5FAEB-F062-41C6-931E-AC21E93955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716EEC2B-F13E-4720-9DAD-CA268D54BF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7FF03792-2813-42E7-A56C-C9E02CBB181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9BAC0029-D077-4504-88B7-4409E72B2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EE13D226-5B59-4831-82BF-18FEC01FED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7CA0AA4F-C3CF-4A4A-A6FE-160C3EA5C9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E607A66-07B2-46DA-BC6F-8E72E60F39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A699C26F-0697-40B4-9154-61B2A572F0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F1B847AE-4874-49AA-93EC-E8EDE58417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0412423B-D1A8-447C-9602-46F90C782F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D4BC471F-6D77-4B82-9B73-43CD557DD0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8F2C2F2-20C7-4A28-BD5D-AFE6C63707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FA2ABE97-0A05-48B8-99F9-E5383A241E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46083A5C-6941-45AC-969F-BB749FC3B8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742BB8B1-5B4E-4034-BFF7-4057BEF21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9A6589D8-1322-41DE-A968-CD56330D65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E0F3009A-1D4B-4889-B5EF-FA3BD9058A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020B4AE7-F5AA-4961-A51B-8D6D88E960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742F952D-A677-4180-810E-518EEA5402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8FE63E05-4902-499A-BE82-B448334BE9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CAF149F3-1625-49C1-95AB-FE840125D9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96D7CF75-A754-49AA-A602-0978444E8A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29DA94C0-B388-47B5-8853-2387ACADEA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FC353AA1-2922-4FDC-A965-8A8BEF6CFB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F45265B6-D068-48E1-9622-E9F0C0A3504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AC73088E-4AD7-45E9-A0F5-EED1EB6160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F829391C-B8D1-4177-878D-FC8EAE6B27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5F3D4EF7-FE9D-4EFA-B9D0-BCDFEFA19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6A0F3FB5-EC3A-46B4-B927-A2E7A0D266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5B02A83-571A-429D-8EB6-A2A402C858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B0E471BA-4D94-46AC-8C0D-1B51AC582A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ECB88F3A-6FF6-47E9-906F-105BC4B0B4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21E4E1F7-4553-4BEC-817A-8688C2388C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CA4C9008-5824-4B65-99B1-307A229288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34F17DCB-54CE-4566-93DD-F42AC51F3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5E3E3D7B-D20F-4C5B-B2EF-73AA9D2B52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D0B58998-32AA-47E0-BF56-BA3EEF8953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355A14F6-48D8-4029-A0B2-36F929B9F3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BCBBF023-3209-4D4C-985B-CFD4608A7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72D5DF71-810F-42F1-9646-979D2E5D73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A6E163E2-2EF8-41D8-A731-EE43A27A5C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C66CE7F2-6058-449F-BAE9-9353ED5CA1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4282C65E-662C-4745-8015-37CCAA88F6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72059A4F-28E6-4200-BC46-179CF4239A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86FACEC4-84C3-42F1-9C15-6C25BA3305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527FCA5B-903E-460B-8A27-002C9F6FC7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4264990D-A397-4148-9A5E-8A63C6AF7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1D2F9B90-D5A3-4700-B554-9A3EBADE41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03E47873-25E8-4E9F-B5F3-FFE657B1BE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CBFFF766-F475-4A43-9173-9FB6D6EB27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8B4B5BAD-4F0B-472A-ABB5-D61CA9CE43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C8B547A5-6C47-4E7E-86C1-9387DC799D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F847DA5B-4FFD-4FD6-A2FB-28A6AA3925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C39B95B4-886E-4EDB-9DA9-1921C059D1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63C8ED43-6505-4187-BF66-458EB10A88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A31CE62D-C9C2-41A9-BF51-36C66EE4BC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35597DF3-5F06-4A1F-A84C-8CA8FE3D5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C499B366-B19E-41D2-961B-E4C34F879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41C26FC7-49A6-4CFE-91D7-8791CAF710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54A033F9-AE6F-402D-9215-134D0CBC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8A6AEA38-E60D-45EB-BF80-AD6308CE3B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08200390-499E-40E1-9DFF-E48554B9DB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2E6A3E2F-9564-4F9D-BEAA-FD082E8AF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C0F1E3B1-9A64-4F20-99B3-E83FC2B78D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24F14259-3A84-4291-8480-B1DF0625EA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391FBC9D-BF06-450D-9089-F85E91737E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889FBC2A-638C-46BB-86F6-E304E2F8AB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B3256AED-754B-4046-87B4-032AA3D503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ECC7195A-3D8E-4EFF-8DD6-5B6A25BFFE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B5E6C0C3-5A24-4521-BC18-64EC9BBE3E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14E2D725-E257-4806-8F17-CE2EFA308B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3955101C-D866-4E7F-9F1B-8AF437ACF1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67BAC1ED-BD4E-4EEA-B794-052513ADCE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0CC159CB-C56A-45DD-8132-F34DF20B9B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7ECA62CB-1DF5-4323-B71C-E0C24E1DC3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0ABD27A4-A6FA-4720-9F1E-C898E20F7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01583C01-63F4-4D68-9658-EE5343FF94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78973A46-475E-4A73-A454-FE800DDE65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AD19E798-AA97-4B86-8CFE-570870522D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9BF32748-3871-4034-96CA-13C32EB956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3F196AEF-406C-4869-BE5C-A76C2A4DDF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106A694F-63EE-4FD9-8219-94F4A3738C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AD98C73E-CE06-4309-89BD-8016DADCEE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C5F97B07-0B59-404E-A2DF-9680D344C1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3EDB2A19-D166-4B31-AE77-025BA9327C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4DAFAFA8-6F54-4D37-BC7D-F7E701378D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E6DE7B79-8B1F-48E4-B0D6-AE62D897A2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101DCE39-4717-4D72-9A18-A708B669C9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4810688-0D3F-47C6-9BE8-F51AA3BD6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7C04B57B-66B7-436E-B92E-A553BC9C9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F4E8FE88-D3DA-4706-8B59-611C3A3ECD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3212B609-B691-4FD4-BA1F-086F4CD540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1DB3CFF1-0F6E-4682-A60E-5220EC85A5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29B6E130-F216-4E2B-AFB7-0048A7D4CD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FE57E2A1-DEF8-4C00-8FA7-25E55EB4EC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ABF023D7-3456-4B35-90D5-F3D520D263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272CAEF8-23BF-4688-BAD5-8AF0046475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B55E2364-AB1A-434B-A8FA-2F08B69A34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474111AE-DEF3-4CB7-B9DA-DBA8AB38C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B77602D5-9BAD-4A9D-B736-E691D9889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E7EFAC9F-D15C-4260-B244-1DF90ECD98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2BE78E4-64BB-46D1-85B3-E346C8B35C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D4D6B9C7-ED8A-46F2-93A6-660DFE7E13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63B3698F-F828-4B7C-8345-1146382735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1CC3384B-5C04-4244-ACF9-6A3CF12A88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A45A8F7-6B9F-446F-8BFE-750889FE40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5AD93E06-363C-41B9-9563-A00DC8A01C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E1E8F344-CE80-4D0B-8A37-4D246602FB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C95AFFAC-A676-46D8-9C3E-993ECF636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491FB82F-3354-42AB-93A9-9C2499BE1A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BDCB3375-0DB2-4E58-AD61-A5A6D86D7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2390EC20-B715-49C7-8969-475371C5A8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6FC66C22-812B-4C0B-A0BF-A97104B6B6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B6A64AA4-FF68-4ED7-B650-725FBA416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EE6CDF86-7968-4A94-B8F7-5A4966A8C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8406A46E-AEC6-48A6-B3D2-A913B97543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27EA5519-5F60-48B1-A3EC-E9EB1FFC2D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755893E9-CAB3-45D5-83A9-F86E818466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5BA66BD6-3A67-4ED2-9474-6D57B91A6B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41953C6-1C41-4D36-BE40-E4B9748F1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F83A1FE0-80F3-41B6-9176-33FF29A50A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CEF0A84F-09EF-49F3-A6A6-A155C95EF0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FD18A00A-5A9E-4726-9B6B-898D791AFA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1CE3CC97-1DF7-4B92-A32B-069262AA19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D4514484-3A80-4574-AF29-55C30214B3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20E5978C-D9CA-4A05-BC4E-79F57DE829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BBFCD3F-9F3A-423B-A339-B995472B63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D97E790-5E64-4EED-AC50-5B96C72170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3CDEDCD3-BE0A-485D-BB58-F05EECA09A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BB2238F5-F8D1-4988-BC4E-88A46DE2F7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0BF77137-42C5-4C62-9CB3-4913C32A377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E97B013B-59A6-47CB-B84F-2F81812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48B1CC6D-189D-4911-B6A9-8CB69C360C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9633B6FD-F1CE-4404-B9C7-462363F567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AE35E775-1CB5-45E1-8FD0-505BDBE903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D7ADFA03-D2A8-4F56-A017-04BAF440B3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8ACFCAAB-C37E-445E-93B7-74F27DD666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F7F14989-7265-4182-96DB-E9D7F1C356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A7CC9EAF-748E-4D77-B067-86A140325A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1F9BFB9C-DAD0-4B3E-A3BB-F94D22F8D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7062C65F-2B63-4062-A49E-9DAF8F34F2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ECE1B1C1-4A01-4A6C-907A-06830C8EE9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EC9E2853-D8DE-495A-811E-E7733EFC0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8A6F6E2E-F284-4F03-B0FE-CEE4E945F1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8A9E98BD-4146-48B7-84CD-F4B6628E0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06B9918A-00C7-4A89-909E-9819ECFCC0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24754304-B02E-4D0B-86D9-7616631F72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3BFF7CD2-8488-4A66-994F-90FA33E74A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0C2A3AF4-30C8-41EE-AAAF-17EBA39996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70DCE223-9DB9-4158-8657-AC3E830F3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5D7EA1FF-82B4-45DD-B57E-4D2A78783D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B34CB08B-7EB3-446B-BFAF-919A3F6B94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5D7D0E57-F53E-4239-9E56-E39394A02C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6527D6DC-8E7E-49FC-B7F5-9054E2F4C2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DBD139AE-6B50-44D6-8CA3-F3C51BF3FC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4B1ED1BF-173C-4282-9E63-375D84E459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3D85A6C2-4713-418A-A2B9-81ABB040B9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2D192CE7-2978-4F64-9A27-1C2F3EDF41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384506C8-D13B-4C00-9509-35B0D234F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56236384-A990-4391-81F1-FB06B26BA8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75B24A04-BEB5-488A-9D90-EB14B7729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30A30748-045A-425C-88E2-CAFA3714A0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B9170CCB-1AE9-4035-8B04-F19896CF73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9DFFC38-E17E-4865-82AB-55EC793EC8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1DF0E81F-4E04-4DDB-80BD-CC5DF5BB93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35FD2100-7AAD-41F0-BB48-4B5301D79E8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FDB486F3-0163-4344-9760-B405BF8474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45CE1F0E-CF29-4EB2-A8CE-A9804A2B39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6E713EDF-5FB9-46EE-94EF-394CE0CBC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E9AB5479-61DD-43B6-BB6E-515F75FAC5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52C19757-9C1A-4A8A-BCA7-73C52F301DF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C960A8A1-E3FB-444E-AA4F-AD7E33B60C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2E190EBD-7771-4F95-A509-44D2FAB4E5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2FD1D7B2-FE33-484D-B8B4-96F8AB686E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49E990D0-9D4C-4257-860D-9B99D2BD76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E2A3EA29-3B71-4BF5-9F61-EFC7DB7043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9FBEE366-2AC9-49C1-92E9-9567663885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C8DAAD4F-38C0-49D7-8E75-749A737B3AA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174BABBB-2A5D-4414-95A4-272041361DC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6F692509-F074-4E0C-871A-ABA18A8980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FCCE090E-29BC-4B54-B4F9-6C0A4FF2D7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1920CFB3-1B6F-4C2D-99B6-8EBB25A0DD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EDCD7367-D609-454B-9C61-85E08B8F3D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B9653D07-4D03-4A9B-BDD7-E7C7338DEF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A345BB3E-F83F-4B10-8011-7D7C2CCF3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C7AEC8E4-CE02-44D7-98E1-71EB8E3616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64AFC87C-5B3A-4F4C-9648-2E89267D5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F0D5A82A-EF40-44D9-9E29-98D639FA58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FE85878B-2B2D-422B-876D-C3D8006DBB0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6B32110D-1194-4D62-8636-ADF746470E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5F1EE808-8A8A-47BA-98EE-23FDA0CB27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9FE54CDA-AE4E-4E77-B924-C24DF0C56B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A44BB753-6D61-49B4-B5D7-74C1D93F2A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62F32A29-A605-4DCB-821B-C9336AED97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A7BD9B51-149E-4EAE-830C-E9B982CFE0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72EBA6A7-F74B-4E34-A4CE-B84A23A2DF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5507150F-F0B4-4B79-BF0C-B003B4BAFE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EDB15F15-565A-4BA8-B4BD-0675FA492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9DB48266-F8A5-4743-BC62-669EB024B3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68C40C50-BF33-4C65-8B16-B313D4B9B00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C68E5D23-26F0-4082-828F-C30DE76374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1584A77C-8CE4-43CD-8597-4A1C22C4B8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81F8CAAE-AA4B-41AE-AFC0-CE9E9EB74B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701BF8AB-5999-4568-99B4-3D641727E6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C5306245-AE2F-4CBE-9346-D77B8C1FE6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C4815935-FD35-4FF6-B85A-856ABF46DF4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27400B58-041D-412A-B821-56380F5785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262FB12E-2555-447C-9C96-20B5F7506C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705C3097-F00B-4CC2-8BDE-8E248557DD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BB4A7AB-7146-450E-8B93-EA83F8B476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5803C658-9186-4A4C-B8F2-4FC73DBD23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E713F946-149D-40C4-84A0-C82B3BFDB5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B91B07A0-EB8D-49C4-AFA6-3F9535DB2F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1909F516-FE20-43E5-98B6-F2ED0D8F958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EB6BF59F-C1B3-4243-833E-5D0662F73A0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69A65470-295D-4B0A-8079-C4A68FEB1A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BE564D26-DFBA-4A86-AB4A-0C6F33645C5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BF671D34-E76A-424B-AE11-DC913CCFA8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A4459A75-DB3F-4E30-81A3-D754E3C611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563081A0-F2BD-4E4D-941E-D45C02085B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C9F8BA31-BBB3-4E39-B085-A21E3D3A9D0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AE61A900-725F-4E34-9578-8827C5C9EB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CBD63CA2-76A3-4856-9F58-E0F149D721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888E3A0-55BC-40CA-B8F4-55758D7776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66AC8683-DF97-4F73-9725-E72EF425BD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D4A85658-2FED-4BAE-A7FA-5B66428B45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C1CBB1FE-F2CE-41BD-A856-7E4451C44B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163360DA-6C8D-46AF-90BC-B921E32AB6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805E5E42-39E2-4B94-B370-BA54842B0F3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F1E1ED01-AFEF-4489-8F21-E97942509C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3A9BC43A-05C5-47B7-9882-40D23B184D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1EF3B1D1-0C67-4A50-8B70-3B4A6C69D7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70FB514A-10B2-4BC2-80A7-A6A29D97A44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A6C6EDFE-641D-4D75-B154-441733963B1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BEEC74F7-6237-4F6F-AA98-BA1CB3B3FB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183E6B1A-E1E9-4A7D-88FD-6020B565A2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51D76FF9-A190-466E-AEC8-E5D658546C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7B7AE6-2DAD-44A2-8BD4-DC1C45FA6D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190E1BBC-A0FE-4C33-9FCB-C057839B9A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FB7C1903-EE4C-44C4-BB7F-5612939D96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D263664-3859-4C29-B1C0-37E3F908C4D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6469802F-807F-47F7-B41F-E5FC3AAC08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EBD03925-EBDE-4118-82B6-5F57F8F637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51CDC1D3-EE7A-44CC-A487-B37754096E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A452B12E-4B86-4467-8FA2-CB66505E9D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A6D284FD-0F09-4AD4-935F-60FE735260B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14501652-D7D0-4010-A039-4E9BD70D57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25A2BDD5-BCAE-456D-B06B-13DA9C378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548CC8BE-844A-4E9B-B8C6-EFA99D9822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62447173-E086-4ABE-8EE7-D5F01A0CE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F3FCF811-DD68-4B3C-8CCA-32B9EA74537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8F0AC016-4661-4CB8-8FEC-68E1725083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4ABF3BC8-F73F-482A-BBBF-B720CACFC2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D6E4E16E-A8BA-4783-AE3B-5D989F7EA0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B531F894-DB91-4CA7-938A-10B2C97CAB7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81D340EE-A965-4508-BA33-F38E00F1CD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EF70035A-6F64-403E-9F34-4860235BE9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B0EEC973-FDCD-450B-9343-A3B6DC68E3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262D87D3-7A04-4935-9900-A2C771969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D09140AD-79F1-4929-8EE2-23CFE7F6A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E04ADB2A-A142-4B29-B5D7-8D7C079BBD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F17F50FF-8C6B-4340-A197-8897A0C9E3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9B4EEC1E-8273-431B-AE8E-80442FF44A7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2E4D4885-DAE8-4A81-8985-512F27B9D97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300CCFD0-6AD7-446E-AF25-102D7587260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5F05E146-7D38-4A53-B8BF-6C4473FF68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C80C72A7-6E7A-47F9-BA27-8DADC9B712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E4B70C8B-245F-4C8C-9FAE-41FBC19F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ABE533CD-B25D-4467-A7CB-AC841D50FF9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676D6F87-2994-4446-984D-6C30C5C657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13200E5F-9C75-4DED-B22C-F1196667F8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9CCA93DC-08C6-45B0-8D1E-C970403AF7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5AEF5F67-7C4B-4C76-943B-C92CBEA509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<sst xmlns="http://schemas.openxmlformats.org/spreadsheetml/2006/main" count="3050" uniqueCount="531">
  <si>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</si>
  <si>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</si>
  <si>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</si>
  <si>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</si>
  <si>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</si>
  <si>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</si>
  <si>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</si>
  <si>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</si>
  <si>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</si>
  <si>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</si>
  <si>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</si>
  <si>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</si>
  <si>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</si>
  <si>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</si>
  <si>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</si>
  <si>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</si>
  <si>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</si>
  <si>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</si>
  <si>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</si>
  <si>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</si>
  <si>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</si>
  <si>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</si>
  <si>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</si>
  <si>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</si>
  <si>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</si>
  <si>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</si>
  <si>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</si>
  <si>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</si>
  <si>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</si>
  <si>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</si>
  <si>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</si>
  <si>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</si>
  <si>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</si>
  <si>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</si>
  <si>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</si>
  <si>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</si>
  <si>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</si>
  <si>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</si>
  <si>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</si>
  <si>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</si>
  <si>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</si>
  <si>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</si>
  <si>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</si>
  <si>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</si>
  <si>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</si>
  <si>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</si>
  <si>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</si>
  <si>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</si>
  <si>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</si>
  <si>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</si>
  <si>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</si>
  <si>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</si>
  <si>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</si>
  <si>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</si>
  <si>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</si>
  <si>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</si>
  <si>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</si>
  <si>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</si>
  <si>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</si>
  <si>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</si>
  <si>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</si>
  <si>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</si>
  <si>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</si>
  <si>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</si>
  <si>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</si>
  <si>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</si>
  <si>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</si>
  <si>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</si>
  <si>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</si>
  <si>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</si>
  <si>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</si>
  <si>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</si>
  <si>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</si>
  <si>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</si>
  <si>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</si>
  <si>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</si>
  <si>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</si>
  <si>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</si>
  <si>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</si>
  <si>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</si>
  <si>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</si>
  <si>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</si>
  <si>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</si>
  <si>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</si>
  <si>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</si>
  <si>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</si>
  <si>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</si>
  <si>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</si>
  <si>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</si>
  <si>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</si>
  <si>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</si>
  <si>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</si>
  <si>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</si>
  <si>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</si>
  <si>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</si>
  <si>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</si>
  <si>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</si>
  <si>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</si>
  <si>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</si>
  <si>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</si>
  <si>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</si>
  <si>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</si>
  <si>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</si>
  <si>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</si>
  <si>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</si>
  <si>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</si>
  <si>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</si>
  <si>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</si>
  <si>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</si>
  <si>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</si>
  <si>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</si>
  <si>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</si>
  <si>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</si>
  <si>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</si>
  <si>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</si>
  <si>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</si>
  <si>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</si>
  <si>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</si>
  <si>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</si>
  <si>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</si>
  <si>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</si>
  <si>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</si>
  <si>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</si>
  <si>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</si>
  <si>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</si>
  <si>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</si>
  <si>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</si>
  <si>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</si>
  <si>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</si>
  <si>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</si>
  <si>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</si>
  <si>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</si>
  <si>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</si>
  <si>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</si>
  <si>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</si>
  <si>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</si>
  <si>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</si>
  <si>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</si>
  <si>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</si>
  <si>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</si>
  <si>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</si>
  <si>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</si>
  <si>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</si>
  <si>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</si>
  <si>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</si>
  <si>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</si>
  <si>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</si>
  <si>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</si>
  <si>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</si>
  <si>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</si>
  <si>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</si>
  <si>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</si>
  <si>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</si>
  <si>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</si>
  <si>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</si>
  <si>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</si>
  <si>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</si>
  <si>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</si>
  <si>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</si>
  <si>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</si>
  <si>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</si>
  <si>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</si>
  <si>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</si>
  <si>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</si>
  <si>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</si>
  <si>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</si>
  <si>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</si>
  <si>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</si>
  <si>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</si>
  <si>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</si>
  <si>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</si>
  <si>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</si>
  <si>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</si>
  <si>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</si>
  <si>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</si>
  <si>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</si>
  <si>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</si>
  <si>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</si>
  <si>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</si>
  <si>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</si>
  <si>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</si>
  <si>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</si>
  <si>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</si>
  <si>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</si>
  <si>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</si>
  <si>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</si>
  <si>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</si>
  <si>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</si>
  <si>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</si>
  <si>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</si>
  <si>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</si>
  <si>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</si>
  <si>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</si>
  <si>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</si>
  <si>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</si>
  <si>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</si>
  <si>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</si>
  <si>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</si>
  <si>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</si>
  <si>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</si>
  <si>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</si>
  <si>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</si>
  <si>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</si>
  <si>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</si>
  <si>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</si>
  <si>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</si>
  <si>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</si>
  <si>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</si>
  <si>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</si>
  <si>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</si>
  <si>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</si>
  <si>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</si>
  <si>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</si>
  <si>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</si>
  <si>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</si>
  <si>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</si>
  <si>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</si>
  <si>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</si>
  <si>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</si>
  <si>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</si>
  <si>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</si>
  <si>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</si>
  <si>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</si>
  <si>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</si>
  <si>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</si>
  <si>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</si>
  <si>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</si>
  <si>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</si>
  <si>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</si>
  <si>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</si>
  <si>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</si>
  <si>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</si>
  <si>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</si>
  <si>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</si>
  <si>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</si>
  <si>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</si>
  <si>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</si>
  <si>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</si>
  <si>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</si>
  <si>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</si>
  <si>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</si>
  <si>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</si>
  <si>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</si>
  <si>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</si>
  <si>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</si>
  <si>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</si>
  <si>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</si>
  <si>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</si>
  <si>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</si>
  <si>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</si>
  <si>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</si>
  <si>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</si>
  <si>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</si>
  <si>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</si>
  <si>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</si>
  <si>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</si>
  <si>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</si>
  <si>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</si>
  <si>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</si>
  <si>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</si>
  <si>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</si>
  <si>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</si>
  <si>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</si>
  <si>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</si>
  <si>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</si>
  <si>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</si>
  <si>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</si>
  <si>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</si>
  <si>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</si>
  <si>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</si>
  <si>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</si>
  <si>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</si>
  <si>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</si>
  <si>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</si>
  <si>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</si>
  <si>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</si>
  <si>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</si>
  <si>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</si>
  <si>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</si>
  <si>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</si>
  <si>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</si>
  <si>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</si>
  <si>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</si>
  <si>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</si>
  <si>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</si>
  <si>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</si>
  <si>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</si>
  <si>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</si>
  <si>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</si>
  <si>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</si>
  <si>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</si>
  <si>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</si>
  <si>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</si>
  <si>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</si>
  <si>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</si>
  <si>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</si>
  <si>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</si>
  <si>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</si>
  <si>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</si>
  <si>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</si>
  <si>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</si>
  <si>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</si>
  <si>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</si>
  <si>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</si>
  <si>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</si>
  <si>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</si>
  <si>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</si>
  <si>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</si>
  <si>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</si>
  <si>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</si>
  <si>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</si>
  <si>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</si>
  <si>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</si>
  <si>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</si>
  <si>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</si>
  <si>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</si>
  <si>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</si>
  <si>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</si>
  <si>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</si>
  <si>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</si>
  <si>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</si>
  <si>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</si>
  <si>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</si>
  <si>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</si>
  <si>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</si>
  <si>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</si>
  <si>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</si>
  <si>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</si>
  <si>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</si>
  <si>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</si>
  <si>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</si>
  <si>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</si>
  <si>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</si>
  <si>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</si>
  <si>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</si>
  <si>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</si>
  <si>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</si>
  <si>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</si>
  <si>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</si>
  <si>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</si>
  <si>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</si>
  <si>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</si>
  <si>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</si>
  <si>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</si>
  <si>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</si>
  <si>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</si>
  <si>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</si>
  <si>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</si>
  <si>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</si>
  <si>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</si>
  <si>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</si>
  <si>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</si>
  <si>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</si>
  <si>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</si>
  <si>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</si>
  <si>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</si>
  <si>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</si>
  <si>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</si>
  <si>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</si>
  <si>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</si>
  <si>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</si>
  <si>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</si>
  <si>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</si>
  <si>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</si>
  <si>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</si>
  <si>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</si>
  <si>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</si>
  <si>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</si>
  <si>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</si>
  <si>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</si>
  <si>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</si>
  <si>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</si>
  <si>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</si>
  <si>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</si>
  <si>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</si>
  <si>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</si>
  <si>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</si>
  <si>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</si>
  <si>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</si>
  <si>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</si>
  <si>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</si>
  <si>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</si>
  <si>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</si>
  <si>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</si>
  <si>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</si>
  <si>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</si>
  <si>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</si>
  <si>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</si>
  <si>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</si>
  <si>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</si>
  <si>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</si>
  <si>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</si>
  <si>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</si>
  <si>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</si>
  <si>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</si>
  <si>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</si>
  <si>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</si>
  <si>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</si>
  <si>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</si>
  <si>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</si>
  <si>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</si>
  <si>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</si>
  <si>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</si>
  <si>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</si>
  <si>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</si>
  <si>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</si>
  <si>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</si>
  <si>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</si>
  <si>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</si>
  <si>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</si>
  <si>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</si>
  <si>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</si>
  <si>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</si>
  <si>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</si>
  <si>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</si>
  <si>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</si>
  <si>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</si>
  <si>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</si>
  <si>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</si>
  <si>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</si>
  <si>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</si>
  <si>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</si>
  <si>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</si>
  <si>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</si>
  <si>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</si>
  <si>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</si>
  <si>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</si>
  <si>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</si>
  <si>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</si>
  <si>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</si>
  <si>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</si>
  <si>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</si>
  <si>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</si>
  <si>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</si>
  <si>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</si>
  <si>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</si>
  <si>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</si>
  <si>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</si>
  <si>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</si>
  <si>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</si>
  <si>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</si>
  <si>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</si>
  <si>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</si>
  <si>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</si>
  <si>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</si>
  <si>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</si>
  <si>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</si>
  <si>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</si>
  <si>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</si>
  <si>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</si>
  <si>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</si>
  <si>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</si>
  <si>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</si>
  <si>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</si>
  <si>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</si>
  <si>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</si>
  <si>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</si>
  <si>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</si>
  <si>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</si>
  <si>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</si>
  <si>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</si>
  <si>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</si>
  <si>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</si>
  <si>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</si>
  <si>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</si>
  <si>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</si>
  <si>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</si>
  <si>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</si>
  <si>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</si>
  <si>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</si>
  <si>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</si>
  <si>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</si>
  <si>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</si>
  <si>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</si>
  <si>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</si>
  <si>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</si>
  <si>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</si>
  <si>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</si>
  <si>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</si>
  <si>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</si>
  <si>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</si>
  <si>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</si>
  <si>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</si>
  <si>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</si>
  <si>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</si>
  <si>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</si>
  <si>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</si>
  <si>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</si>
  <si>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</si>
  <si>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</si>
  <si>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</si>
  <si>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</si>
  <si>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</si>
  <si>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</si>
  <si>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</si>
  <si>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</si>
  <si>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</si>
  <si>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</si>
  <si>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</si>
  <si>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</si>
  <si>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</si>
  <si>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</si>
  <si>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</si>
  <si>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</si>
  <si>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</si>
  <si>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</si>
  <si>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</si>
  <si>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</si>
  <si>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</si>
  <si>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</si>
  <si>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</si>
  <si>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</si>
  <si>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</si>
  <si>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</si>
  <si>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</si>
  <si>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</si>
  <si>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</si>
  <si>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</si>
  <si>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</si>
  <si>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</si>
  <si>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</si>
  <si>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</si>
  <si>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</si>
  <si>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Direção Regional do Desenvolvimento Rural</t>
  </si>
  <si>
    <t>Maria Elisabete Pereira Borges</t>
  </si>
  <si>
    <t>maria.ep.borges@azores.gov.pt</t>
  </si>
  <si>
    <t>1479,38+IVA</t>
  </si>
  <si>
    <t>1418,59+IVA</t>
  </si>
  <si>
    <t>2046,81+IVA</t>
  </si>
  <si>
    <t>1616,99+IVA</t>
  </si>
  <si>
    <t>Secretaria Regional da Agricultura e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</si>
</sst>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2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20" fillId="0" borderId="11" xfId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29" fillId="0" borderId="36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ão MFC. Reis" id="{0B693FB5-35F7-428B-9D3F-A7C32894DBFA}" userId="S::JR196815@azores.gov.pt::1ae85270-934a-4189-9988-d5692aea54d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6" dT="2025-04-15T17:48:05.54" personId="{0B693FB5-35F7-428B-9D3F-A7C32894DBFA}" id="{25B1C9C1-3BFF-4A46-B585-E0266FF46097}">
    <text>Diretor Regional?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T6" dT="2025-04-15T17:49:14.38" personId="{0B693FB5-35F7-428B-9D3F-A7C32894DBFA}" id="{2C8F9BE9-7C95-47BC-9933-5537C81854F1}">
    <text>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6" dT="2025-04-15T17:51:07.12" personId="{0B693FB5-35F7-428B-9D3F-A7C32894DBFA}" id="{36674D74-3EC9-4A42-B123-318DC1CAD189}">
    <text>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a.ep.borges@azores.gov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opLeftCell="A9" zoomScaleNormal="100" workbookViewId="0">
      <selection activeCell="C10" sqref="C10:D10"/>
    </sheetView>
  </sheetViews>
  <sheetFormatPr defaultColWidth="9.109375" defaultRowHeight="13.8" x14ac:dyDescent="0.3"/>
  <cols>
    <col min="1" max="1" width="1.6640625" style="392" customWidth="1"/>
    <col min="2" max="2" width="30.88671875" style="392" customWidth="1"/>
    <col min="3" max="3" width="20.6640625" style="392" customWidth="1"/>
    <col min="4" max="4" width="42.6640625" style="395" customWidth="1"/>
    <col min="5" max="5" width="0.88671875" style="395" customWidth="1"/>
    <col min="6" max="6" width="1.6640625" style="392" customWidth="1"/>
    <col min="7" max="18" width="10.6640625" style="392" customWidth="1"/>
    <col min="19" max="16384" width="9.109375" style="392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0.9">
      <c r="A2" s="7"/>
      <c r="B2" s="400" t="s">
        <v>0</v>
      </c>
      <c r="C2" s="401"/>
      <c r="D2" s="402"/>
      <c r="E2" s="8"/>
      <c r="F2" s="9"/>
    </row>
    <row r="3" spans="1:6" ht="30" customHeight="1" x14ac:dyDescent="0.3">
      <c r="A3" s="10"/>
      <c r="B3" s="403" t="s">
        <v>497</v>
      </c>
      <c r="C3" s="404"/>
      <c r="D3" s="404"/>
      <c r="E3" s="11"/>
      <c r="F3" s="9"/>
    </row>
    <row r="4" spans="1:6" ht="30" customHeight="1" x14ac:dyDescent="0.3">
      <c r="A4" s="10"/>
      <c r="B4" s="405">
        <v>2024</v>
      </c>
      <c r="C4" s="406"/>
      <c r="D4" s="40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35">
      <c r="A6" s="10"/>
      <c r="B6" s="408" t="s">
        <v>1</v>
      </c>
      <c r="C6" s="409"/>
      <c r="D6" s="409"/>
      <c r="E6" s="15"/>
      <c r="F6" s="9"/>
    </row>
    <row r="7" spans="1:6" ht="28.5" customHeight="1" x14ac:dyDescent="0.35">
      <c r="A7" s="10"/>
      <c r="B7" s="16" t="s">
        <v>2</v>
      </c>
      <c r="C7" s="17"/>
      <c r="D7" s="18"/>
      <c r="E7" s="19"/>
      <c r="F7" s="9"/>
    </row>
    <row r="8" spans="1:6" ht="28.5" customHeight="1" x14ac:dyDescent="0.3">
      <c r="A8" s="10"/>
      <c r="B8" s="16" t="s">
        <v>3</v>
      </c>
      <c r="C8" s="410" t="s">
        <v>530</v>
      </c>
      <c r="D8" s="410"/>
      <c r="E8" s="20"/>
      <c r="F8" s="9"/>
    </row>
    <row r="9" spans="1:6" ht="28.5" customHeight="1" x14ac:dyDescent="0.3">
      <c r="A9" s="10"/>
      <c r="B9" s="16" t="s">
        <v>4</v>
      </c>
      <c r="C9" s="399" t="s">
        <v>523</v>
      </c>
      <c r="D9" s="399"/>
      <c r="E9" s="20"/>
      <c r="F9" s="9"/>
    </row>
    <row r="10" spans="1:6" ht="28.5" customHeight="1" x14ac:dyDescent="0.3">
      <c r="A10" s="10"/>
      <c r="B10" s="16"/>
      <c r="C10" s="399"/>
      <c r="D10" s="399"/>
      <c r="E10" s="20"/>
      <c r="F10" s="9"/>
    </row>
    <row r="11" spans="1:6" ht="50.1" customHeight="1" x14ac:dyDescent="0.35">
      <c r="A11" s="10"/>
      <c r="B11" s="412" t="s">
        <v>5</v>
      </c>
      <c r="C11" s="412"/>
      <c r="D11" s="413"/>
      <c r="E11" s="20"/>
      <c r="F11" s="9"/>
    </row>
    <row r="12" spans="1:6" ht="24.75" customHeight="1" x14ac:dyDescent="0.35">
      <c r="A12" s="10"/>
      <c r="B12" s="414" t="s">
        <v>6</v>
      </c>
      <c r="C12" s="412"/>
      <c r="D12" s="412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2024</v>
      </c>
      <c r="C13" s="22">
        <v>87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2024</v>
      </c>
      <c r="C14" s="23">
        <v>82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17" t="s">
        <v>520</v>
      </c>
      <c r="C16" s="418"/>
      <c r="D16" s="418"/>
      <c r="E16" s="20"/>
      <c r="F16" s="9"/>
    </row>
    <row r="17" spans="1:6" ht="24.75" customHeight="1" x14ac:dyDescent="0.35">
      <c r="A17" s="10"/>
      <c r="B17" s="415" t="s">
        <v>495</v>
      </c>
      <c r="C17" s="416"/>
      <c r="D17" s="416"/>
      <c r="E17" s="25"/>
      <c r="F17" s="9"/>
    </row>
    <row r="18" spans="1:6" ht="28.5" customHeight="1" x14ac:dyDescent="0.35">
      <c r="A18" s="10"/>
      <c r="B18" s="26" t="s">
        <v>7</v>
      </c>
      <c r="C18" s="410" t="s">
        <v>524</v>
      </c>
      <c r="D18" s="410"/>
      <c r="E18" s="25"/>
      <c r="F18" s="9"/>
    </row>
    <row r="19" spans="1:6" ht="28.5" customHeight="1" x14ac:dyDescent="0.3">
      <c r="A19" s="10"/>
      <c r="B19" s="6"/>
      <c r="C19" s="399"/>
      <c r="D19" s="399"/>
      <c r="E19" s="27"/>
      <c r="F19" s="9"/>
    </row>
    <row r="20" spans="1:6" ht="37.5" customHeight="1" x14ac:dyDescent="0.35">
      <c r="A20" s="10"/>
      <c r="B20" s="16" t="s">
        <v>8</v>
      </c>
      <c r="C20" s="410">
        <v>295404280</v>
      </c>
      <c r="D20" s="410"/>
      <c r="E20" s="28"/>
      <c r="F20" s="9"/>
    </row>
    <row r="21" spans="1:6" ht="28.5" customHeight="1" x14ac:dyDescent="0.3">
      <c r="A21" s="10"/>
      <c r="B21" s="16" t="s">
        <v>9</v>
      </c>
      <c r="C21" s="411" t="s">
        <v>525</v>
      </c>
      <c r="D21" s="399"/>
      <c r="E21" s="29"/>
      <c r="F21" s="9"/>
    </row>
    <row r="22" spans="1:6" ht="28.5" customHeight="1" x14ac:dyDescent="0.3">
      <c r="A22" s="10"/>
      <c r="B22" s="26" t="s">
        <v>10</v>
      </c>
      <c r="C22" s="399"/>
      <c r="D22" s="399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" customHeight="1" thickBot="1" x14ac:dyDescent="0.4">
      <c r="A24" s="34"/>
      <c r="B24" s="35"/>
      <c r="C24" s="35"/>
      <c r="D24" s="36"/>
      <c r="E24" s="36"/>
      <c r="F24" s="37"/>
    </row>
    <row r="25" spans="1:6" ht="15" thickTop="1" x14ac:dyDescent="0.35">
      <c r="B25" s="393"/>
      <c r="C25" s="393"/>
      <c r="D25" s="394"/>
      <c r="E25" s="394"/>
    </row>
  </sheetData>
  <sheetProtection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hyperlinks>
    <hyperlink ref="C21" r:id="rId1" xr:uid="{0D0D667F-09CE-4D76-AA38-A4BD83B90A77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09375" defaultRowHeight="13.2" x14ac:dyDescent="0.25"/>
  <cols>
    <col min="1" max="1" width="14.44140625" style="396" customWidth="1"/>
    <col min="2" max="16384" width="9.109375" style="396"/>
  </cols>
  <sheetData>
    <row r="1" spans="2:10" ht="26.25" customHeight="1" thickBot="1" x14ac:dyDescent="0.3"/>
    <row r="2" spans="2:10" ht="13.8" thickTop="1" x14ac:dyDescent="0.25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5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5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x14ac:dyDescent="0.25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5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5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.8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.8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/>
    </sheetView>
  </sheetViews>
  <sheetFormatPr defaultColWidth="9.109375" defaultRowHeight="13.2" x14ac:dyDescent="0.25"/>
  <cols>
    <col min="1" max="1" width="125.5546875" style="39" customWidth="1"/>
    <col min="2" max="16384" width="9.109375" style="39"/>
  </cols>
  <sheetData>
    <row r="2" spans="1:1" ht="17.399999999999999" x14ac:dyDescent="0.3">
      <c r="A2" s="38" t="str">
        <f>CONCATENATE("BALANÇO SOCIAL ",identificação!B4)</f>
        <v>BALANÇO SOCIAL 2024</v>
      </c>
    </row>
    <row r="3" spans="1:1" x14ac:dyDescent="0.25">
      <c r="A3" s="40" t="s">
        <v>11</v>
      </c>
    </row>
    <row r="5" spans="1:1" x14ac:dyDescent="0.25">
      <c r="A5" s="40" t="s">
        <v>12</v>
      </c>
    </row>
    <row r="7" spans="1:1" s="42" customFormat="1" ht="15" customHeight="1" x14ac:dyDescent="0.35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6" t="str">
        <f>'Quadro 16'!$A$1:$Z$1</f>
        <v>Quadro 16 : Contagem dos trabalhadores em greve durante o ano, por escalão de PNT e tempo de paralisação</v>
      </c>
    </row>
    <row r="24" spans="1:1" x14ac:dyDescent="0.25">
      <c r="A24" s="40"/>
    </row>
    <row r="25" spans="1:1" x14ac:dyDescent="0.25">
      <c r="A25" s="40" t="s">
        <v>16</v>
      </c>
    </row>
    <row r="27" spans="1:1" s="42" customFormat="1" ht="14.4" x14ac:dyDescent="0.35">
      <c r="A27" s="378" t="str">
        <f>'Quadro 17'!$A$1:$Z$1</f>
        <v>Quadro 17: Estrutura remuneratória, por género</v>
      </c>
    </row>
    <row r="28" spans="1:1" s="42" customFormat="1" ht="14.4" x14ac:dyDescent="0.35">
      <c r="A28" s="43" t="str">
        <f>'Quadro 18'!$A$1:$Z$1</f>
        <v>Quadro 18: Total dos encargos anuais com pessoal</v>
      </c>
    </row>
    <row r="29" spans="1:1" s="42" customFormat="1" ht="14.4" x14ac:dyDescent="0.35">
      <c r="A29" s="43" t="str">
        <f>'Quadro 18'!A16:B16</f>
        <v>Quadro 18.1: Suplementos remuneratórios</v>
      </c>
    </row>
    <row r="30" spans="1:1" s="42" customFormat="1" ht="14.4" x14ac:dyDescent="0.35">
      <c r="A30" s="44" t="str">
        <f>'Quadro 18'!A40:B40</f>
        <v>Quadro 18.2: Encargos com prestações sociais</v>
      </c>
    </row>
    <row r="31" spans="1:1" s="42" customFormat="1" ht="14.4" x14ac:dyDescent="0.35">
      <c r="A31" s="381" t="str">
        <f>'Quadro 18'!A56:B56</f>
        <v>Quadro 18.3: Encargos com benefícios sociais</v>
      </c>
    </row>
    <row r="33" spans="1:1" x14ac:dyDescent="0.25">
      <c r="A33" s="40" t="s">
        <v>20</v>
      </c>
    </row>
    <row r="35" spans="1:1" s="42" customFormat="1" ht="14.4" x14ac:dyDescent="0.35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4.4" x14ac:dyDescent="0.35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4.4" x14ac:dyDescent="0.35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4.4" x14ac:dyDescent="0.35">
      <c r="A38" s="379" t="str">
        <f>'Quadro 22'!$A$1:$N$1</f>
        <v>Quadro 22: Número  e encargos das actividades de medicina no trabalho ocorridas durante o ano</v>
      </c>
    </row>
    <row r="39" spans="1:1" s="42" customFormat="1" ht="14.4" x14ac:dyDescent="0.35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4.4" x14ac:dyDescent="0.35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4.4" x14ac:dyDescent="0.35">
      <c r="A41" s="380" t="str">
        <f>'Quadro 25'!$A$1:$N$1</f>
        <v>Quadro 25: Número de acções de formação e sensibilização em matéria de segurança e saúde no trabalho</v>
      </c>
    </row>
    <row r="42" spans="1:1" s="42" customFormat="1" ht="14.4" x14ac:dyDescent="0.35">
      <c r="A42" s="381" t="str">
        <f>'Quadro 26'!$A$1:$N$1</f>
        <v>Quadro 26: Custos com a prevenção de acidentes e doenças profissionais durante o ano</v>
      </c>
    </row>
    <row r="44" spans="1:1" x14ac:dyDescent="0.25">
      <c r="A44" s="40" t="s">
        <v>24</v>
      </c>
    </row>
    <row r="45" spans="1:1" x14ac:dyDescent="0.25">
      <c r="A45" s="45"/>
    </row>
    <row r="46" spans="1:1" s="42" customFormat="1" ht="14.4" x14ac:dyDescent="0.35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4.4" x14ac:dyDescent="0.35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4.4" x14ac:dyDescent="0.35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4.4" x14ac:dyDescent="0.35">
      <c r="A49" s="380" t="str">
        <f>'Quadros 27-30'!A123:C123</f>
        <v xml:space="preserve">Quadro 30: Despesas anuais com formação </v>
      </c>
    </row>
    <row r="51" spans="1:1" x14ac:dyDescent="0.25">
      <c r="A51" s="40" t="s">
        <v>26</v>
      </c>
    </row>
    <row r="53" spans="1:1" s="42" customFormat="1" ht="14.4" x14ac:dyDescent="0.35">
      <c r="A53" s="376" t="str">
        <f>'Quadros 31_32'!A1:B1</f>
        <v>Quadro 31: Relações profissionais</v>
      </c>
    </row>
    <row r="54" spans="1:1" s="42" customFormat="1" ht="14.4" x14ac:dyDescent="0.35">
      <c r="A54" s="376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I4" activePane="bottomRight" state="frozen"/>
      <selection pane="topRight"/>
      <selection pane="bottomLeft"/>
      <selection pane="bottomRight" activeCell="K7" sqref="K7"/>
    </sheetView>
  </sheetViews>
  <sheetFormatPr defaultRowHeight="14.4" x14ac:dyDescent="0.35"/>
  <cols>
    <col min="1" max="1" width="30.6640625" style="54" customWidth="1"/>
    <col min="2" max="26" width="8.6640625" style="54" customWidth="1"/>
  </cols>
  <sheetData>
    <row r="1" spans="1:26" ht="26.25" customHeight="1" x14ac:dyDescent="0.25">
      <c r="A1" s="444" t="s">
        <v>433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</row>
    <row r="2" spans="1:26" ht="36.75" customHeight="1" x14ac:dyDescent="0.25">
      <c r="A2" s="445" t="s">
        <v>29</v>
      </c>
      <c r="B2" s="445" t="s">
        <v>30</v>
      </c>
      <c r="C2" s="445"/>
      <c r="D2" s="445" t="s">
        <v>31</v>
      </c>
      <c r="E2" s="445"/>
      <c r="F2" s="445" t="s">
        <v>32</v>
      </c>
      <c r="G2" s="445"/>
      <c r="H2" s="445" t="s">
        <v>33</v>
      </c>
      <c r="I2" s="445"/>
      <c r="J2" s="445" t="s">
        <v>34</v>
      </c>
      <c r="K2" s="445"/>
      <c r="L2" s="445" t="s">
        <v>35</v>
      </c>
      <c r="M2" s="445"/>
      <c r="N2" s="445" t="s">
        <v>36</v>
      </c>
      <c r="O2" s="445"/>
      <c r="P2" s="445" t="s">
        <v>454</v>
      </c>
      <c r="Q2" s="445"/>
      <c r="R2" s="445" t="s">
        <v>37</v>
      </c>
      <c r="S2" s="445"/>
      <c r="T2" s="445" t="s">
        <v>38</v>
      </c>
      <c r="U2" s="445"/>
      <c r="V2" s="445" t="s">
        <v>39</v>
      </c>
      <c r="W2" s="445"/>
      <c r="X2" s="445" t="s">
        <v>40</v>
      </c>
      <c r="Y2" s="445"/>
      <c r="Z2" s="445" t="s">
        <v>40</v>
      </c>
    </row>
    <row r="3" spans="1:26" ht="15" customHeight="1" x14ac:dyDescent="0.25">
      <c r="A3" s="445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5"/>
    </row>
    <row r="4" spans="1:26" ht="24.9" customHeight="1" x14ac:dyDescent="0.25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" customHeight="1" x14ac:dyDescent="0.2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>
        <v>1</v>
      </c>
      <c r="Q5" s="308"/>
      <c r="R5" s="307"/>
      <c r="S5" s="308"/>
      <c r="T5" s="307"/>
      <c r="U5" s="308"/>
      <c r="V5" s="307"/>
      <c r="W5" s="308"/>
      <c r="X5" s="174">
        <f>B5+D5+F5+H5+J5+L5+N5+P5+R5+T5+V5</f>
        <v>1</v>
      </c>
      <c r="Y5" s="174">
        <f>C5+E5+G5+I5+K5+M5+O5+Q5+S5+U5+W5</f>
        <v>0</v>
      </c>
      <c r="Z5" s="174">
        <f t="shared" ref="Z5:Z47" si="0">X5+Y5</f>
        <v>1</v>
      </c>
    </row>
    <row r="6" spans="1:26" ht="24.9" customHeight="1" x14ac:dyDescent="0.2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" customHeight="1" x14ac:dyDescent="0.2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>
        <v>2</v>
      </c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2</v>
      </c>
      <c r="Z7" s="174">
        <f t="shared" si="0"/>
        <v>2</v>
      </c>
    </row>
    <row r="8" spans="1:26" ht="24.9" customHeight="1" x14ac:dyDescent="0.2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>
        <v>1</v>
      </c>
      <c r="K8" s="308">
        <v>4</v>
      </c>
      <c r="L8" s="307"/>
      <c r="M8" s="308"/>
      <c r="N8" s="307"/>
      <c r="O8" s="308"/>
      <c r="P8" s="307">
        <v>1</v>
      </c>
      <c r="Q8" s="308">
        <v>1</v>
      </c>
      <c r="R8" s="307"/>
      <c r="S8" s="308"/>
      <c r="T8" s="307"/>
      <c r="U8" s="308"/>
      <c r="V8" s="307"/>
      <c r="W8" s="308"/>
      <c r="X8" s="174">
        <f t="shared" si="1"/>
        <v>2</v>
      </c>
      <c r="Y8" s="174">
        <f t="shared" si="2"/>
        <v>5</v>
      </c>
      <c r="Z8" s="174">
        <f t="shared" si="0"/>
        <v>7</v>
      </c>
    </row>
    <row r="9" spans="1:26" ht="24.9" customHeight="1" x14ac:dyDescent="0.2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0</v>
      </c>
      <c r="Z9" s="174">
        <f t="shared" si="0"/>
        <v>0</v>
      </c>
    </row>
    <row r="10" spans="1:26" ht="24.9" customHeight="1" x14ac:dyDescent="0.2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14</v>
      </c>
      <c r="K10" s="308">
        <v>28</v>
      </c>
      <c r="L10" s="307"/>
      <c r="M10" s="308">
        <v>1</v>
      </c>
      <c r="N10" s="307"/>
      <c r="O10" s="308">
        <v>2</v>
      </c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14</v>
      </c>
      <c r="Y10" s="174">
        <f t="shared" si="2"/>
        <v>31</v>
      </c>
      <c r="Z10" s="174">
        <f t="shared" si="0"/>
        <v>45</v>
      </c>
    </row>
    <row r="11" spans="1:26" ht="24.9" customHeight="1" x14ac:dyDescent="0.2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9</v>
      </c>
      <c r="K11" s="308">
        <v>10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9</v>
      </c>
      <c r="Y11" s="174">
        <f t="shared" si="2"/>
        <v>10</v>
      </c>
      <c r="Z11" s="174">
        <f t="shared" si="0"/>
        <v>19</v>
      </c>
    </row>
    <row r="12" spans="1:26" ht="24.9" customHeight="1" x14ac:dyDescent="0.2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2</v>
      </c>
      <c r="K12" s="308">
        <v>2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2</v>
      </c>
      <c r="Y12" s="174">
        <f t="shared" si="2"/>
        <v>2</v>
      </c>
      <c r="Z12" s="174">
        <f t="shared" si="0"/>
        <v>4</v>
      </c>
    </row>
    <row r="13" spans="1:26" ht="24.9" customHeight="1" x14ac:dyDescent="0.2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" customHeight="1" x14ac:dyDescent="0.2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4</v>
      </c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4</v>
      </c>
      <c r="Y14" s="174">
        <f t="shared" si="2"/>
        <v>0</v>
      </c>
      <c r="Z14" s="174">
        <f t="shared" si="0"/>
        <v>4</v>
      </c>
    </row>
    <row r="15" spans="1:26" ht="24.9" customHeight="1" x14ac:dyDescent="0.2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" customHeight="1" x14ac:dyDescent="0.2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" customHeight="1" x14ac:dyDescent="0.25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" customHeight="1" x14ac:dyDescent="0.2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" customHeight="1" x14ac:dyDescent="0.2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" customHeight="1" x14ac:dyDescent="0.2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" customHeight="1" x14ac:dyDescent="0.2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0</v>
      </c>
      <c r="Y21" s="174">
        <f t="shared" si="2"/>
        <v>0</v>
      </c>
      <c r="Z21" s="174">
        <f t="shared" si="0"/>
        <v>0</v>
      </c>
    </row>
    <row r="22" spans="1:26" ht="24.9" customHeight="1" x14ac:dyDescent="0.2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" customHeight="1" x14ac:dyDescent="0.2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" customHeight="1" x14ac:dyDescent="0.2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" customHeight="1" x14ac:dyDescent="0.2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" customHeight="1" x14ac:dyDescent="0.2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" customHeight="1" x14ac:dyDescent="0.2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" customHeight="1" x14ac:dyDescent="0.2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" customHeight="1" x14ac:dyDescent="0.2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" customHeight="1" x14ac:dyDescent="0.2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" customHeight="1" x14ac:dyDescent="0.2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" customHeight="1" x14ac:dyDescent="0.2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" customHeight="1" x14ac:dyDescent="0.2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" customHeight="1" x14ac:dyDescent="0.2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" customHeight="1" x14ac:dyDescent="0.2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" customHeight="1" x14ac:dyDescent="0.2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" customHeight="1" x14ac:dyDescent="0.2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" customHeight="1" x14ac:dyDescent="0.2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" customHeight="1" x14ac:dyDescent="0.2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" customHeight="1" x14ac:dyDescent="0.2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" customHeight="1" x14ac:dyDescent="0.2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" customHeight="1" x14ac:dyDescent="0.2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" customHeight="1" x14ac:dyDescent="0.2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" customHeight="1" x14ac:dyDescent="0.2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" customHeight="1" x14ac:dyDescent="0.2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" customHeight="1" x14ac:dyDescent="0.2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" customHeight="1" x14ac:dyDescent="0.25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30</v>
      </c>
      <c r="K48" s="221">
        <f t="shared" si="3"/>
        <v>46</v>
      </c>
      <c r="L48" s="221">
        <f t="shared" si="3"/>
        <v>0</v>
      </c>
      <c r="M48" s="221">
        <f t="shared" si="3"/>
        <v>1</v>
      </c>
      <c r="N48" s="221">
        <f t="shared" si="3"/>
        <v>0</v>
      </c>
      <c r="O48" s="221">
        <f t="shared" si="3"/>
        <v>2</v>
      </c>
      <c r="P48" s="221">
        <f t="shared" si="3"/>
        <v>2</v>
      </c>
      <c r="Q48" s="221">
        <f t="shared" si="3"/>
        <v>1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32</v>
      </c>
      <c r="Y48" s="221">
        <f>SUM(Y4:Y47)</f>
        <v>50</v>
      </c>
      <c r="Z48" s="221">
        <f>X48+Y48</f>
        <v>82</v>
      </c>
    </row>
    <row r="49" spans="1:26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7"/>
      <c r="Y49" s="46"/>
      <c r="Z49" s="46"/>
    </row>
    <row r="50" spans="1:26" ht="15" customHeight="1" x14ac:dyDescent="0.3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" customHeight="1" x14ac:dyDescent="0.35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" customHeight="1" x14ac:dyDescent="0.35">
      <c r="A52" s="172" t="s">
        <v>79</v>
      </c>
      <c r="B52" s="255">
        <v>7</v>
      </c>
      <c r="C52" s="301">
        <v>6</v>
      </c>
      <c r="D52" s="223">
        <f>SUM(B52:C52)</f>
        <v>13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35">
      <c r="A53" s="57" t="s">
        <v>76</v>
      </c>
      <c r="B53" s="179">
        <f>SUM(B51:B52)</f>
        <v>7</v>
      </c>
      <c r="C53" s="179">
        <f>SUM(C51:C52)</f>
        <v>6</v>
      </c>
      <c r="D53" s="179">
        <f>SUM(B53:C53)</f>
        <v>13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" customHeight="1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" customHeight="1" x14ac:dyDescent="0.3">
      <c r="A59" s="442" t="s">
        <v>420</v>
      </c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6.2" x14ac:dyDescent="0.35">
      <c r="A76" s="55"/>
    </row>
  </sheetData>
  <sheetProtection algorithmName="SHA-512" hashValue="C5kZzMYdSYqbjHl71AXIFTNb/i/uJch0JHTbATtfQatrWvJedCE1goMYIOXgtiEWV+NmYnu3Ra7EpwIFJ3OxdA==" saltValue="BJDahccP1VJreKRt5nrEEg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N4" activePane="bottomRight" state="frozen"/>
      <selection pane="topRight"/>
      <selection pane="bottomLeft"/>
      <selection pane="bottomRight" activeCell="T9" sqref="S9:T9"/>
    </sheetView>
  </sheetViews>
  <sheetFormatPr defaultColWidth="9.109375" defaultRowHeight="15" customHeight="1" x14ac:dyDescent="0.35"/>
  <cols>
    <col min="1" max="1" width="30.6640625" style="54" customWidth="1"/>
    <col min="2" max="28" width="8.6640625" style="54" customWidth="1"/>
    <col min="29" max="16384" width="9.109375" style="54"/>
  </cols>
  <sheetData>
    <row r="1" spans="1:31" s="56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6" customFormat="1" ht="19.5" customHeight="1" x14ac:dyDescent="0.35">
      <c r="A2" s="446" t="s">
        <v>83</v>
      </c>
      <c r="B2" s="446" t="s">
        <v>84</v>
      </c>
      <c r="C2" s="446"/>
      <c r="D2" s="446" t="s">
        <v>85</v>
      </c>
      <c r="E2" s="446"/>
      <c r="F2" s="446" t="s">
        <v>86</v>
      </c>
      <c r="G2" s="446"/>
      <c r="H2" s="446" t="s">
        <v>87</v>
      </c>
      <c r="I2" s="446"/>
      <c r="J2" s="446" t="s">
        <v>88</v>
      </c>
      <c r="K2" s="446"/>
      <c r="L2" s="446" t="s">
        <v>89</v>
      </c>
      <c r="M2" s="446"/>
      <c r="N2" s="446" t="s">
        <v>90</v>
      </c>
      <c r="O2" s="446"/>
      <c r="P2" s="446" t="s">
        <v>91</v>
      </c>
      <c r="Q2" s="446"/>
      <c r="R2" s="446" t="s">
        <v>92</v>
      </c>
      <c r="S2" s="446"/>
      <c r="T2" s="446" t="s">
        <v>93</v>
      </c>
      <c r="U2" s="446"/>
      <c r="V2" s="446" t="s">
        <v>94</v>
      </c>
      <c r="W2" s="446"/>
      <c r="X2" s="446" t="s">
        <v>95</v>
      </c>
      <c r="Y2" s="446"/>
      <c r="Z2" s="446" t="s">
        <v>40</v>
      </c>
      <c r="AA2" s="446"/>
      <c r="AB2" s="446" t="s">
        <v>40</v>
      </c>
    </row>
    <row r="3" spans="1:31" s="46" customFormat="1" ht="15" customHeight="1" x14ac:dyDescent="0.3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6"/>
    </row>
    <row r="4" spans="1:31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>
        <v>1</v>
      </c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1</v>
      </c>
      <c r="AA5" s="178">
        <f t="shared" si="0"/>
        <v>0</v>
      </c>
      <c r="AB5" s="178">
        <f>Z5+AA5</f>
        <v>1</v>
      </c>
      <c r="AC5" s="167">
        <f>'Quadro 1'!X5</f>
        <v>1</v>
      </c>
      <c r="AD5" s="167">
        <f>'Quadro 1'!Y5</f>
        <v>0</v>
      </c>
      <c r="AE5" s="167">
        <f>'Quadro 1'!Z5</f>
        <v>1</v>
      </c>
    </row>
    <row r="6" spans="1:31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>
        <v>1</v>
      </c>
      <c r="N7" s="256"/>
      <c r="O7" s="300"/>
      <c r="P7" s="256"/>
      <c r="Q7" s="300"/>
      <c r="R7" s="256"/>
      <c r="S7" s="300">
        <v>1</v>
      </c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2</v>
      </c>
      <c r="AB7" s="178">
        <f t="shared" si="1"/>
        <v>2</v>
      </c>
      <c r="AC7" s="167">
        <f>'Quadro 1'!X7</f>
        <v>0</v>
      </c>
      <c r="AD7" s="167">
        <f>'Quadro 1'!Y7</f>
        <v>2</v>
      </c>
      <c r="AE7" s="167">
        <f>'Quadro 1'!Z7</f>
        <v>2</v>
      </c>
    </row>
    <row r="8" spans="1:31" s="58" customFormat="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>
        <v>1</v>
      </c>
      <c r="K8" s="300"/>
      <c r="L8" s="256">
        <v>1</v>
      </c>
      <c r="M8" s="300">
        <v>1</v>
      </c>
      <c r="N8" s="256"/>
      <c r="O8" s="300">
        <v>2</v>
      </c>
      <c r="P8" s="256"/>
      <c r="Q8" s="300">
        <v>2</v>
      </c>
      <c r="R8" s="256"/>
      <c r="S8" s="300"/>
      <c r="T8" s="256"/>
      <c r="U8" s="300"/>
      <c r="V8" s="256"/>
      <c r="W8" s="300"/>
      <c r="X8" s="256"/>
      <c r="Y8" s="300"/>
      <c r="Z8" s="178">
        <f t="shared" si="0"/>
        <v>2</v>
      </c>
      <c r="AA8" s="178">
        <f t="shared" si="0"/>
        <v>5</v>
      </c>
      <c r="AB8" s="178">
        <f t="shared" si="1"/>
        <v>7</v>
      </c>
      <c r="AC8" s="167">
        <f>'Quadro 1'!X8</f>
        <v>2</v>
      </c>
      <c r="AD8" s="167">
        <f>'Quadro 1'!Y8</f>
        <v>5</v>
      </c>
      <c r="AE8" s="167">
        <f>'Quadro 1'!Z8</f>
        <v>7</v>
      </c>
    </row>
    <row r="9" spans="1:31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  <c r="AC9" s="167">
        <f>'Quadro 1'!X9</f>
        <v>0</v>
      </c>
      <c r="AD9" s="167">
        <f>'Quadro 1'!Y9</f>
        <v>0</v>
      </c>
      <c r="AE9" s="167">
        <f>'Quadro 1'!Z9</f>
        <v>0</v>
      </c>
    </row>
    <row r="10" spans="1:31" s="58" customFormat="1" ht="24.9" customHeight="1" x14ac:dyDescent="0.25">
      <c r="A10" s="313" t="s">
        <v>44</v>
      </c>
      <c r="B10" s="307"/>
      <c r="C10" s="308"/>
      <c r="D10" s="256"/>
      <c r="E10" s="300"/>
      <c r="F10" s="256"/>
      <c r="G10" s="300">
        <v>1</v>
      </c>
      <c r="H10" s="256"/>
      <c r="I10" s="300">
        <v>1</v>
      </c>
      <c r="J10" s="256">
        <v>4</v>
      </c>
      <c r="K10" s="300">
        <v>5</v>
      </c>
      <c r="L10" s="256">
        <v>1</v>
      </c>
      <c r="M10" s="300">
        <v>5</v>
      </c>
      <c r="N10" s="256">
        <v>2</v>
      </c>
      <c r="O10" s="300">
        <v>5</v>
      </c>
      <c r="P10" s="256">
        <v>3</v>
      </c>
      <c r="Q10" s="300">
        <v>8</v>
      </c>
      <c r="R10" s="256">
        <v>2</v>
      </c>
      <c r="S10" s="300">
        <v>2</v>
      </c>
      <c r="T10" s="256">
        <v>2</v>
      </c>
      <c r="U10" s="300">
        <v>4</v>
      </c>
      <c r="V10" s="256"/>
      <c r="W10" s="300"/>
      <c r="X10" s="256"/>
      <c r="Y10" s="300"/>
      <c r="Z10" s="178">
        <f t="shared" si="0"/>
        <v>14</v>
      </c>
      <c r="AA10" s="178">
        <f t="shared" si="0"/>
        <v>31</v>
      </c>
      <c r="AB10" s="178">
        <f t="shared" si="1"/>
        <v>45</v>
      </c>
      <c r="AC10" s="167">
        <f>'Quadro 1'!X10</f>
        <v>14</v>
      </c>
      <c r="AD10" s="167">
        <f>'Quadro 1'!Y10</f>
        <v>31</v>
      </c>
      <c r="AE10" s="167">
        <f>'Quadro 1'!Z10</f>
        <v>45</v>
      </c>
    </row>
    <row r="11" spans="1:31" s="58" customFormat="1" ht="24.9" customHeight="1" x14ac:dyDescent="0.25">
      <c r="A11" s="313" t="s">
        <v>45</v>
      </c>
      <c r="B11" s="307"/>
      <c r="C11" s="308"/>
      <c r="D11" s="256"/>
      <c r="E11" s="300"/>
      <c r="F11" s="256"/>
      <c r="G11" s="300"/>
      <c r="H11" s="256">
        <v>1</v>
      </c>
      <c r="I11" s="300">
        <v>1</v>
      </c>
      <c r="J11" s="256"/>
      <c r="K11" s="300"/>
      <c r="L11" s="256"/>
      <c r="M11" s="300">
        <v>2</v>
      </c>
      <c r="N11" s="256">
        <v>3</v>
      </c>
      <c r="O11" s="300">
        <v>3</v>
      </c>
      <c r="P11" s="256">
        <v>2</v>
      </c>
      <c r="Q11" s="300">
        <v>3</v>
      </c>
      <c r="R11" s="256">
        <v>3</v>
      </c>
      <c r="S11" s="300"/>
      <c r="T11" s="256"/>
      <c r="U11" s="300">
        <v>1</v>
      </c>
      <c r="V11" s="256"/>
      <c r="W11" s="300"/>
      <c r="X11" s="256"/>
      <c r="Y11" s="300"/>
      <c r="Z11" s="178">
        <f t="shared" si="0"/>
        <v>9</v>
      </c>
      <c r="AA11" s="178">
        <f t="shared" si="0"/>
        <v>10</v>
      </c>
      <c r="AB11" s="178">
        <f t="shared" si="1"/>
        <v>19</v>
      </c>
      <c r="AC11" s="167">
        <f>'Quadro 1'!X11</f>
        <v>9</v>
      </c>
      <c r="AD11" s="167">
        <f>'Quadro 1'!Y11</f>
        <v>10</v>
      </c>
      <c r="AE11" s="167">
        <f>'Quadro 1'!Z11</f>
        <v>19</v>
      </c>
    </row>
    <row r="12" spans="1:31" s="58" customFormat="1" ht="24.9" customHeight="1" x14ac:dyDescent="0.25">
      <c r="A12" s="313" t="s">
        <v>46</v>
      </c>
      <c r="B12" s="307"/>
      <c r="C12" s="308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>
        <v>1</v>
      </c>
      <c r="P12" s="256">
        <v>2</v>
      </c>
      <c r="Q12" s="300"/>
      <c r="R12" s="256"/>
      <c r="S12" s="300"/>
      <c r="T12" s="256"/>
      <c r="U12" s="300">
        <v>1</v>
      </c>
      <c r="V12" s="256"/>
      <c r="W12" s="300"/>
      <c r="X12" s="256"/>
      <c r="Y12" s="300"/>
      <c r="Z12" s="178">
        <f t="shared" si="0"/>
        <v>2</v>
      </c>
      <c r="AA12" s="178">
        <f t="shared" si="0"/>
        <v>2</v>
      </c>
      <c r="AB12" s="178">
        <f t="shared" si="1"/>
        <v>4</v>
      </c>
      <c r="AC12" s="167">
        <f>'Quadro 1'!X12</f>
        <v>2</v>
      </c>
      <c r="AD12" s="167">
        <f>'Quadro 1'!Y12</f>
        <v>2</v>
      </c>
      <c r="AE12" s="167">
        <f>'Quadro 1'!Z12</f>
        <v>4</v>
      </c>
    </row>
    <row r="13" spans="1:31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" customHeight="1" x14ac:dyDescent="0.25">
      <c r="A14" s="313" t="s">
        <v>48</v>
      </c>
      <c r="B14" s="307"/>
      <c r="C14" s="308"/>
      <c r="D14" s="256"/>
      <c r="E14" s="300"/>
      <c r="F14" s="256">
        <v>1</v>
      </c>
      <c r="G14" s="300"/>
      <c r="H14" s="256">
        <v>1</v>
      </c>
      <c r="I14" s="300"/>
      <c r="J14" s="256">
        <v>1</v>
      </c>
      <c r="K14" s="300"/>
      <c r="L14" s="256"/>
      <c r="M14" s="300"/>
      <c r="N14" s="256"/>
      <c r="O14" s="300"/>
      <c r="P14" s="256">
        <v>1</v>
      </c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4</v>
      </c>
      <c r="AA14" s="178">
        <f t="shared" si="0"/>
        <v>0</v>
      </c>
      <c r="AB14" s="178">
        <f t="shared" si="1"/>
        <v>4</v>
      </c>
      <c r="AC14" s="167">
        <f>'Quadro 1'!X14</f>
        <v>4</v>
      </c>
      <c r="AD14" s="167">
        <f>'Quadro 1'!Y14</f>
        <v>0</v>
      </c>
      <c r="AE14" s="167">
        <f>'Quadro 1'!Z14</f>
        <v>4</v>
      </c>
    </row>
    <row r="15" spans="1:31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2"/>
        <v>0</v>
      </c>
      <c r="AA21" s="178">
        <f t="shared" si="2"/>
        <v>0</v>
      </c>
      <c r="AB21" s="178">
        <f t="shared" si="1"/>
        <v>0</v>
      </c>
      <c r="AC21" s="167">
        <f>'Quadro 1'!X21</f>
        <v>0</v>
      </c>
      <c r="AD21" s="167">
        <f>'Quadro 1'!Y21</f>
        <v>0</v>
      </c>
      <c r="AE21" s="167">
        <f>'Quadro 1'!Z21</f>
        <v>0</v>
      </c>
    </row>
    <row r="22" spans="1:31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1</v>
      </c>
      <c r="G48" s="179">
        <f t="shared" si="3"/>
        <v>1</v>
      </c>
      <c r="H48" s="179">
        <f t="shared" si="3"/>
        <v>2</v>
      </c>
      <c r="I48" s="179">
        <f t="shared" si="3"/>
        <v>2</v>
      </c>
      <c r="J48" s="179">
        <f t="shared" si="3"/>
        <v>6</v>
      </c>
      <c r="K48" s="179">
        <f t="shared" si="3"/>
        <v>5</v>
      </c>
      <c r="L48" s="179">
        <f t="shared" si="3"/>
        <v>2</v>
      </c>
      <c r="M48" s="179">
        <f t="shared" si="3"/>
        <v>9</v>
      </c>
      <c r="N48" s="179">
        <f t="shared" si="3"/>
        <v>5</v>
      </c>
      <c r="O48" s="179">
        <f t="shared" si="3"/>
        <v>11</v>
      </c>
      <c r="P48" s="179">
        <f t="shared" si="3"/>
        <v>8</v>
      </c>
      <c r="Q48" s="179">
        <f t="shared" si="3"/>
        <v>13</v>
      </c>
      <c r="R48" s="179">
        <f t="shared" si="3"/>
        <v>6</v>
      </c>
      <c r="S48" s="179">
        <f t="shared" si="3"/>
        <v>3</v>
      </c>
      <c r="T48" s="179">
        <f t="shared" si="3"/>
        <v>2</v>
      </c>
      <c r="U48" s="179">
        <f t="shared" si="3"/>
        <v>6</v>
      </c>
      <c r="V48" s="179">
        <f t="shared" si="3"/>
        <v>0</v>
      </c>
      <c r="W48" s="179">
        <f t="shared" si="3"/>
        <v>0</v>
      </c>
      <c r="X48" s="179">
        <f t="shared" si="3"/>
        <v>0</v>
      </c>
      <c r="Y48" s="179">
        <f t="shared" si="3"/>
        <v>0</v>
      </c>
      <c r="Z48" s="179">
        <f t="shared" si="3"/>
        <v>32</v>
      </c>
      <c r="AA48" s="179">
        <f t="shared" si="3"/>
        <v>50</v>
      </c>
      <c r="AB48" s="179">
        <f>Z48+AA48</f>
        <v>82</v>
      </c>
    </row>
    <row r="49" spans="1:31" s="46" customFormat="1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Z49" s="59">
        <f>'Quadro 1'!X48</f>
        <v>32</v>
      </c>
      <c r="AA49" s="59">
        <f>'Quadro 1'!Y48</f>
        <v>50</v>
      </c>
      <c r="AB49" s="59">
        <f>'Quadro 1'!Z48</f>
        <v>82</v>
      </c>
    </row>
    <row r="50" spans="1:31" s="46" customFormat="1" ht="21.75" customHeight="1" x14ac:dyDescent="0.35">
      <c r="A50" s="446" t="s">
        <v>77</v>
      </c>
      <c r="B50" s="446" t="s">
        <v>84</v>
      </c>
      <c r="C50" s="446"/>
      <c r="D50" s="446" t="s">
        <v>85</v>
      </c>
      <c r="E50" s="446"/>
      <c r="F50" s="446" t="s">
        <v>86</v>
      </c>
      <c r="G50" s="446"/>
      <c r="H50" s="446" t="s">
        <v>87</v>
      </c>
      <c r="I50" s="446"/>
      <c r="J50" s="446" t="s">
        <v>88</v>
      </c>
      <c r="K50" s="446"/>
      <c r="L50" s="446" t="s">
        <v>89</v>
      </c>
      <c r="M50" s="446"/>
      <c r="N50" s="446" t="s">
        <v>90</v>
      </c>
      <c r="O50" s="446"/>
      <c r="P50" s="446" t="s">
        <v>91</v>
      </c>
      <c r="Q50" s="446"/>
      <c r="R50" s="446" t="s">
        <v>92</v>
      </c>
      <c r="S50" s="446"/>
      <c r="T50" s="446" t="s">
        <v>93</v>
      </c>
      <c r="U50" s="446"/>
      <c r="V50" s="446" t="s">
        <v>94</v>
      </c>
      <c r="W50" s="446"/>
      <c r="X50" s="446" t="s">
        <v>95</v>
      </c>
      <c r="Y50" s="446"/>
      <c r="Z50" s="446" t="s">
        <v>40</v>
      </c>
      <c r="AA50" s="446"/>
      <c r="AB50" s="446" t="s">
        <v>40</v>
      </c>
    </row>
    <row r="51" spans="1:31" s="46" customFormat="1" ht="15" customHeight="1" x14ac:dyDescent="0.35">
      <c r="A51" s="446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6"/>
    </row>
    <row r="52" spans="1:31" s="58" customFormat="1" ht="24.9" customHeight="1" x14ac:dyDescent="0.25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" customHeight="1" x14ac:dyDescent="0.25">
      <c r="A53" s="170" t="s">
        <v>79</v>
      </c>
      <c r="B53" s="255"/>
      <c r="C53" s="301"/>
      <c r="D53" s="255">
        <v>1</v>
      </c>
      <c r="E53" s="301">
        <v>1</v>
      </c>
      <c r="F53" s="255">
        <v>3</v>
      </c>
      <c r="G53" s="301">
        <v>3</v>
      </c>
      <c r="H53" s="255">
        <v>3</v>
      </c>
      <c r="I53" s="301"/>
      <c r="J53" s="255"/>
      <c r="K53" s="301"/>
      <c r="L53" s="255"/>
      <c r="M53" s="301">
        <v>2</v>
      </c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7</v>
      </c>
      <c r="AA53" s="177">
        <f>C53+E53+G53+I53+K53+M53+O53+Q53+S53+U53+W53+Y53</f>
        <v>6</v>
      </c>
      <c r="AB53" s="177">
        <f>SUM(B53:Y53)</f>
        <v>13</v>
      </c>
      <c r="AC53" s="167">
        <f>'Quadro 1'!B52</f>
        <v>7</v>
      </c>
      <c r="AD53" s="167">
        <f>'Quadro 1'!C52</f>
        <v>6</v>
      </c>
      <c r="AE53" s="167">
        <f>'Quadro 1'!D52</f>
        <v>13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1</v>
      </c>
      <c r="E54" s="179">
        <f t="shared" si="4"/>
        <v>1</v>
      </c>
      <c r="F54" s="179">
        <f t="shared" si="4"/>
        <v>3</v>
      </c>
      <c r="G54" s="179">
        <f t="shared" si="4"/>
        <v>3</v>
      </c>
      <c r="H54" s="179">
        <f t="shared" si="4"/>
        <v>3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2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7</v>
      </c>
      <c r="AA54" s="179">
        <f>SUM(AA52:AA53)</f>
        <v>6</v>
      </c>
      <c r="AB54" s="179">
        <f>Z54+AA54</f>
        <v>13</v>
      </c>
    </row>
    <row r="55" spans="1:31" s="46" customFormat="1" ht="9.9" customHeight="1" x14ac:dyDescent="0.35">
      <c r="Z55" s="60">
        <f>'Quadro 1'!B53</f>
        <v>7</v>
      </c>
      <c r="AA55" s="60">
        <f>'Quadro 1'!C53</f>
        <v>6</v>
      </c>
      <c r="AB55" s="60">
        <f>'Quadro 1'!D53</f>
        <v>13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31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nniud+lytr30YC51dfJF+a9UZJ2fBb/MZ60CXWWOUCxyE5wCgGdpFNxwwz42USAybiTGqRp0O/NAbQDq2qe3uA==" saltValue="3RiND+1BUT8SvLuxBK9dY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G39" activePane="bottomRight" state="frozen"/>
      <selection pane="topRight"/>
      <selection pane="bottomLeft"/>
      <selection pane="bottomRight" activeCell="O7" sqref="O7"/>
    </sheetView>
  </sheetViews>
  <sheetFormatPr defaultColWidth="9.109375" defaultRowHeight="14.4" x14ac:dyDescent="0.35"/>
  <cols>
    <col min="1" max="1" width="30.6640625" style="54" customWidth="1"/>
    <col min="2" max="22" width="8.6640625" style="54" customWidth="1"/>
    <col min="23" max="16384" width="9.109375" style="54"/>
  </cols>
  <sheetData>
    <row r="1" spans="1:25" s="56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6" customFormat="1" ht="15" customHeight="1" x14ac:dyDescent="0.35">
      <c r="A2" s="446" t="s">
        <v>96</v>
      </c>
      <c r="B2" s="446" t="s">
        <v>97</v>
      </c>
      <c r="C2" s="446"/>
      <c r="D2" s="446" t="s">
        <v>98</v>
      </c>
      <c r="E2" s="446"/>
      <c r="F2" s="446" t="s">
        <v>99</v>
      </c>
      <c r="G2" s="446"/>
      <c r="H2" s="446" t="s">
        <v>100</v>
      </c>
      <c r="I2" s="446"/>
      <c r="J2" s="446" t="s">
        <v>101</v>
      </c>
      <c r="K2" s="446"/>
      <c r="L2" s="446" t="s">
        <v>102</v>
      </c>
      <c r="M2" s="446"/>
      <c r="N2" s="446" t="s">
        <v>103</v>
      </c>
      <c r="O2" s="446"/>
      <c r="P2" s="446" t="s">
        <v>104</v>
      </c>
      <c r="Q2" s="446"/>
      <c r="R2" s="446" t="s">
        <v>105</v>
      </c>
      <c r="S2" s="446"/>
      <c r="T2" s="446" t="s">
        <v>40</v>
      </c>
      <c r="U2" s="446"/>
      <c r="V2" s="446" t="s">
        <v>40</v>
      </c>
    </row>
    <row r="3" spans="1:25" s="46" customFormat="1" ht="15" customHeight="1" x14ac:dyDescent="0.3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6"/>
    </row>
    <row r="4" spans="1:25" s="58" customFormat="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>
        <v>1</v>
      </c>
      <c r="O5" s="300"/>
      <c r="P5" s="256"/>
      <c r="Q5" s="300"/>
      <c r="R5" s="256"/>
      <c r="S5" s="300"/>
      <c r="T5" s="178">
        <f t="shared" ref="T5:U47" si="0">B5+D5+F5+H5+J5+L5+N5+P5+R5</f>
        <v>1</v>
      </c>
      <c r="U5" s="178">
        <f t="shared" si="0"/>
        <v>0</v>
      </c>
      <c r="V5" s="178">
        <f t="shared" ref="V5:V47" si="1">T5+U5</f>
        <v>1</v>
      </c>
      <c r="W5" s="167">
        <f>'Quadro 1'!X5</f>
        <v>1</v>
      </c>
      <c r="X5" s="167">
        <f>'Quadro 1'!Y5</f>
        <v>0</v>
      </c>
      <c r="Y5" s="167">
        <f>'Quadro 1'!Z5</f>
        <v>1</v>
      </c>
    </row>
    <row r="6" spans="1:25" s="58" customFormat="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>
        <v>1</v>
      </c>
      <c r="J7" s="256"/>
      <c r="K7" s="300">
        <v>1</v>
      </c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2</v>
      </c>
      <c r="V7" s="178">
        <f t="shared" si="1"/>
        <v>2</v>
      </c>
      <c r="W7" s="167">
        <f>'Quadro 1'!X7</f>
        <v>0</v>
      </c>
      <c r="X7" s="167">
        <f>'Quadro 1'!Y7</f>
        <v>2</v>
      </c>
      <c r="Y7" s="167">
        <f>'Quadro 1'!Z7</f>
        <v>2</v>
      </c>
    </row>
    <row r="8" spans="1:25" s="58" customFormat="1" ht="24.9" customHeight="1" x14ac:dyDescent="0.25">
      <c r="A8" s="313" t="s">
        <v>410</v>
      </c>
      <c r="B8" s="307"/>
      <c r="C8" s="308"/>
      <c r="D8" s="256">
        <v>1</v>
      </c>
      <c r="E8" s="300"/>
      <c r="F8" s="256"/>
      <c r="G8" s="300"/>
      <c r="H8" s="256">
        <v>1</v>
      </c>
      <c r="I8" s="300">
        <v>4</v>
      </c>
      <c r="J8" s="256"/>
      <c r="K8" s="300">
        <v>1</v>
      </c>
      <c r="L8" s="256"/>
      <c r="M8" s="300"/>
      <c r="N8" s="256"/>
      <c r="O8" s="300"/>
      <c r="P8" s="256"/>
      <c r="Q8" s="300"/>
      <c r="R8" s="256"/>
      <c r="S8" s="300"/>
      <c r="T8" s="178">
        <f t="shared" si="0"/>
        <v>2</v>
      </c>
      <c r="U8" s="178">
        <f t="shared" si="0"/>
        <v>5</v>
      </c>
      <c r="V8" s="178">
        <f t="shared" si="1"/>
        <v>7</v>
      </c>
      <c r="W8" s="167">
        <f>'Quadro 1'!X8</f>
        <v>2</v>
      </c>
      <c r="X8" s="167">
        <f>'Quadro 1'!Y8</f>
        <v>5</v>
      </c>
      <c r="Y8" s="167">
        <f>'Quadro 1'!Z8</f>
        <v>7</v>
      </c>
    </row>
    <row r="9" spans="1:25" s="58" customFormat="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0</v>
      </c>
      <c r="V9" s="178">
        <f t="shared" si="1"/>
        <v>0</v>
      </c>
      <c r="W9" s="167">
        <f>'Quadro 1'!X9</f>
        <v>0</v>
      </c>
      <c r="X9" s="167">
        <f>'Quadro 1'!Y9</f>
        <v>0</v>
      </c>
      <c r="Y9" s="167">
        <f>'Quadro 1'!Z9</f>
        <v>0</v>
      </c>
    </row>
    <row r="10" spans="1:25" s="58" customFormat="1" ht="24.9" customHeight="1" x14ac:dyDescent="0.25">
      <c r="A10" s="313" t="s">
        <v>44</v>
      </c>
      <c r="B10" s="307">
        <v>1</v>
      </c>
      <c r="C10" s="308">
        <v>5</v>
      </c>
      <c r="D10" s="256">
        <v>6</v>
      </c>
      <c r="E10" s="300">
        <v>6</v>
      </c>
      <c r="F10" s="256">
        <v>1</v>
      </c>
      <c r="G10" s="300">
        <v>5</v>
      </c>
      <c r="H10" s="256">
        <v>1</v>
      </c>
      <c r="I10" s="300">
        <v>8</v>
      </c>
      <c r="J10" s="256"/>
      <c r="K10" s="300">
        <v>1</v>
      </c>
      <c r="L10" s="256">
        <v>2</v>
      </c>
      <c r="M10" s="300">
        <v>1</v>
      </c>
      <c r="N10" s="256">
        <v>2</v>
      </c>
      <c r="O10" s="300">
        <v>2</v>
      </c>
      <c r="P10" s="256">
        <v>1</v>
      </c>
      <c r="Q10" s="300">
        <v>3</v>
      </c>
      <c r="R10" s="256"/>
      <c r="S10" s="300"/>
      <c r="T10" s="178">
        <f t="shared" si="0"/>
        <v>14</v>
      </c>
      <c r="U10" s="178">
        <f t="shared" si="0"/>
        <v>31</v>
      </c>
      <c r="V10" s="178">
        <f t="shared" si="1"/>
        <v>45</v>
      </c>
      <c r="W10" s="167">
        <f>'Quadro 1'!X10</f>
        <v>14</v>
      </c>
      <c r="X10" s="167">
        <f>'Quadro 1'!Y10</f>
        <v>31</v>
      </c>
      <c r="Y10" s="167">
        <f>'Quadro 1'!Z10</f>
        <v>45</v>
      </c>
    </row>
    <row r="11" spans="1:25" s="58" customFormat="1" ht="24.9" customHeight="1" x14ac:dyDescent="0.25">
      <c r="A11" s="313" t="s">
        <v>45</v>
      </c>
      <c r="B11" s="307"/>
      <c r="C11" s="308"/>
      <c r="D11" s="256">
        <v>1</v>
      </c>
      <c r="E11" s="300">
        <v>3</v>
      </c>
      <c r="F11" s="256">
        <v>1</v>
      </c>
      <c r="G11" s="300"/>
      <c r="H11" s="256"/>
      <c r="I11" s="300"/>
      <c r="J11" s="256">
        <v>2</v>
      </c>
      <c r="K11" s="300">
        <v>1</v>
      </c>
      <c r="L11" s="256">
        <v>1</v>
      </c>
      <c r="M11" s="300">
        <v>2</v>
      </c>
      <c r="N11" s="256">
        <v>2</v>
      </c>
      <c r="O11" s="300">
        <v>3</v>
      </c>
      <c r="P11" s="256">
        <v>2</v>
      </c>
      <c r="Q11" s="300">
        <v>1</v>
      </c>
      <c r="R11" s="256"/>
      <c r="S11" s="300"/>
      <c r="T11" s="178">
        <f t="shared" si="0"/>
        <v>9</v>
      </c>
      <c r="U11" s="178">
        <f t="shared" si="0"/>
        <v>10</v>
      </c>
      <c r="V11" s="178">
        <f t="shared" si="1"/>
        <v>19</v>
      </c>
      <c r="W11" s="167">
        <f>'Quadro 1'!X11</f>
        <v>9</v>
      </c>
      <c r="X11" s="167">
        <f>'Quadro 1'!Y11</f>
        <v>10</v>
      </c>
      <c r="Y11" s="167">
        <f>'Quadro 1'!Z11</f>
        <v>19</v>
      </c>
    </row>
    <row r="12" spans="1:25" s="58" customFormat="1" ht="24.9" customHeight="1" x14ac:dyDescent="0.25">
      <c r="A12" s="313" t="s">
        <v>46</v>
      </c>
      <c r="B12" s="307">
        <v>1</v>
      </c>
      <c r="C12" s="308"/>
      <c r="D12" s="256"/>
      <c r="E12" s="300"/>
      <c r="F12" s="256"/>
      <c r="G12" s="300"/>
      <c r="H12" s="256"/>
      <c r="I12" s="300"/>
      <c r="J12" s="256"/>
      <c r="K12" s="300">
        <v>1</v>
      </c>
      <c r="L12" s="256">
        <v>1</v>
      </c>
      <c r="M12" s="300"/>
      <c r="N12" s="256"/>
      <c r="O12" s="300">
        <v>1</v>
      </c>
      <c r="P12" s="256"/>
      <c r="Q12" s="300"/>
      <c r="R12" s="256"/>
      <c r="S12" s="300"/>
      <c r="T12" s="178">
        <f t="shared" si="0"/>
        <v>2</v>
      </c>
      <c r="U12" s="178">
        <f t="shared" si="0"/>
        <v>2</v>
      </c>
      <c r="V12" s="178">
        <f t="shared" si="1"/>
        <v>4</v>
      </c>
      <c r="W12" s="167">
        <f>'Quadro 1'!X12</f>
        <v>2</v>
      </c>
      <c r="X12" s="167">
        <f>'Quadro 1'!Y12</f>
        <v>2</v>
      </c>
      <c r="Y12" s="167">
        <f>'Quadro 1'!Z12</f>
        <v>4</v>
      </c>
    </row>
    <row r="13" spans="1:25" s="58" customFormat="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" customHeight="1" x14ac:dyDescent="0.25">
      <c r="A14" s="313" t="s">
        <v>48</v>
      </c>
      <c r="B14" s="307"/>
      <c r="C14" s="308"/>
      <c r="D14" s="256">
        <v>2</v>
      </c>
      <c r="E14" s="300"/>
      <c r="F14" s="256">
        <v>1</v>
      </c>
      <c r="G14" s="300"/>
      <c r="H14" s="256">
        <v>1</v>
      </c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4</v>
      </c>
      <c r="U14" s="178">
        <f t="shared" si="0"/>
        <v>0</v>
      </c>
      <c r="V14" s="178">
        <f t="shared" si="1"/>
        <v>4</v>
      </c>
      <c r="W14" s="167">
        <f>'Quadro 1'!X14</f>
        <v>4</v>
      </c>
      <c r="X14" s="167">
        <f>'Quadro 1'!Y14</f>
        <v>0</v>
      </c>
      <c r="Y14" s="167">
        <f>'Quadro 1'!Z14</f>
        <v>4</v>
      </c>
    </row>
    <row r="15" spans="1:25" s="58" customFormat="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178">
        <f t="shared" si="0"/>
        <v>0</v>
      </c>
      <c r="U21" s="178">
        <f t="shared" si="0"/>
        <v>0</v>
      </c>
      <c r="V21" s="178">
        <f t="shared" si="1"/>
        <v>0</v>
      </c>
      <c r="W21" s="167">
        <f>'Quadro 1'!X21</f>
        <v>0</v>
      </c>
      <c r="X21" s="167">
        <f>'Quadro 1'!Y21</f>
        <v>0</v>
      </c>
      <c r="Y21" s="167">
        <f>'Quadro 1'!Z21</f>
        <v>0</v>
      </c>
    </row>
    <row r="22" spans="1:25" s="58" customFormat="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2</v>
      </c>
      <c r="C48" s="179">
        <f t="shared" si="2"/>
        <v>5</v>
      </c>
      <c r="D48" s="179">
        <f t="shared" si="2"/>
        <v>10</v>
      </c>
      <c r="E48" s="179">
        <f t="shared" si="2"/>
        <v>9</v>
      </c>
      <c r="F48" s="179">
        <f t="shared" si="2"/>
        <v>3</v>
      </c>
      <c r="G48" s="179">
        <f t="shared" si="2"/>
        <v>5</v>
      </c>
      <c r="H48" s="179">
        <f t="shared" si="2"/>
        <v>3</v>
      </c>
      <c r="I48" s="179">
        <f t="shared" si="2"/>
        <v>13</v>
      </c>
      <c r="J48" s="179">
        <f t="shared" si="2"/>
        <v>2</v>
      </c>
      <c r="K48" s="179">
        <f t="shared" si="2"/>
        <v>5</v>
      </c>
      <c r="L48" s="179">
        <f t="shared" si="2"/>
        <v>4</v>
      </c>
      <c r="M48" s="179">
        <f t="shared" si="2"/>
        <v>3</v>
      </c>
      <c r="N48" s="179">
        <f t="shared" si="2"/>
        <v>5</v>
      </c>
      <c r="O48" s="179">
        <f t="shared" si="2"/>
        <v>6</v>
      </c>
      <c r="P48" s="179">
        <f t="shared" si="2"/>
        <v>3</v>
      </c>
      <c r="Q48" s="179">
        <f t="shared" si="2"/>
        <v>4</v>
      </c>
      <c r="R48" s="179">
        <f t="shared" si="2"/>
        <v>0</v>
      </c>
      <c r="S48" s="179">
        <f t="shared" si="2"/>
        <v>0</v>
      </c>
      <c r="T48" s="179">
        <f>SUM(T4:T47)</f>
        <v>32</v>
      </c>
      <c r="U48" s="179">
        <f>SUM(U4:U47)</f>
        <v>50</v>
      </c>
      <c r="V48" s="179">
        <f>T48+U48</f>
        <v>82</v>
      </c>
    </row>
    <row r="49" spans="1:26" s="46" customFormat="1" ht="9.9" customHeight="1" x14ac:dyDescent="0.35">
      <c r="T49" s="60">
        <f>'Quadro 1'!X48</f>
        <v>32</v>
      </c>
      <c r="U49" s="60">
        <f>'Quadro 1'!Y48</f>
        <v>50</v>
      </c>
      <c r="V49" s="60">
        <f>'Quadro 1'!Z48</f>
        <v>82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" customHeight="1" x14ac:dyDescent="0.3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</row>
    <row r="56" spans="1:26" customFormat="1" ht="14.25" customHeight="1" x14ac:dyDescent="0.3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1+4x339bByhRdiuhjwAU6R28Z1b+RfJz3+QmY3bZVhIvOyvYNrcP9mXLsmLH6Ed0nyAvziXXwcydTKWtrq8sPQ==" saltValue="RK0txQ2Cj10uStQP7Qe4jw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G44" activePane="bottomRight" state="frozen"/>
      <selection activeCell="A58" sqref="A58"/>
      <selection pane="topRight" activeCell="A58" sqref="A58"/>
      <selection pane="bottomLeft" activeCell="A58" sqref="A58"/>
      <selection pane="bottomRight" activeCell="T6" sqref="T6"/>
    </sheetView>
  </sheetViews>
  <sheetFormatPr defaultColWidth="9.109375" defaultRowHeight="14.4" x14ac:dyDescent="0.35"/>
  <cols>
    <col min="1" max="1" width="30.6640625" style="54" customWidth="1"/>
    <col min="2" max="24" width="8.6640625" style="54" customWidth="1"/>
    <col min="25" max="16384" width="9.109375" style="54"/>
  </cols>
  <sheetData>
    <row r="1" spans="1:27" s="56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1" customFormat="1" ht="24.9" customHeight="1" x14ac:dyDescent="0.35">
      <c r="A2" s="446" t="s">
        <v>106</v>
      </c>
      <c r="B2" s="446" t="s">
        <v>107</v>
      </c>
      <c r="C2" s="446"/>
      <c r="D2" s="446" t="s">
        <v>108</v>
      </c>
      <c r="E2" s="446"/>
      <c r="F2" s="446" t="s">
        <v>109</v>
      </c>
      <c r="G2" s="446"/>
      <c r="H2" s="446" t="s">
        <v>110</v>
      </c>
      <c r="I2" s="446"/>
      <c r="J2" s="446" t="s">
        <v>111</v>
      </c>
      <c r="K2" s="446"/>
      <c r="L2" s="446" t="s">
        <v>112</v>
      </c>
      <c r="M2" s="446"/>
      <c r="N2" s="446" t="s">
        <v>113</v>
      </c>
      <c r="O2" s="446"/>
      <c r="P2" s="446" t="s">
        <v>114</v>
      </c>
      <c r="Q2" s="446"/>
      <c r="R2" s="446" t="s">
        <v>115</v>
      </c>
      <c r="S2" s="446"/>
      <c r="T2" s="446" t="s">
        <v>116</v>
      </c>
      <c r="U2" s="446"/>
      <c r="V2" s="446" t="s">
        <v>40</v>
      </c>
      <c r="W2" s="446"/>
      <c r="X2" s="446" t="s">
        <v>76</v>
      </c>
    </row>
    <row r="3" spans="1:27" s="61" customFormat="1" ht="15" customHeight="1" x14ac:dyDescent="0.3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6"/>
    </row>
    <row r="4" spans="1:27" s="46" customFormat="1" ht="24.9" customHeight="1" x14ac:dyDescent="0.3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" customHeight="1" x14ac:dyDescent="0.3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>
        <v>1</v>
      </c>
      <c r="U5" s="300"/>
      <c r="V5" s="178">
        <f t="shared" ref="V5:W47" si="0">B5+D5+F5+H5+J5+L5+N5+P5+R5+T5</f>
        <v>1</v>
      </c>
      <c r="W5" s="178">
        <f t="shared" si="0"/>
        <v>0</v>
      </c>
      <c r="X5" s="178">
        <f t="shared" ref="X5:X47" si="1">V5+W5</f>
        <v>1</v>
      </c>
      <c r="Y5" s="60">
        <f>'Quadro 1'!X5</f>
        <v>1</v>
      </c>
      <c r="Z5" s="60">
        <f>'Quadro 1'!Y5</f>
        <v>0</v>
      </c>
      <c r="AA5" s="60">
        <f>'Quadro 1'!Z5</f>
        <v>1</v>
      </c>
    </row>
    <row r="6" spans="1:27" s="46" customFormat="1" ht="24.9" customHeight="1" x14ac:dyDescent="0.3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" customHeight="1" x14ac:dyDescent="0.3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>
        <v>2</v>
      </c>
      <c r="R7" s="256"/>
      <c r="S7" s="300"/>
      <c r="T7" s="256"/>
      <c r="U7" s="300"/>
      <c r="V7" s="178">
        <f t="shared" si="0"/>
        <v>0</v>
      </c>
      <c r="W7" s="178">
        <f t="shared" si="0"/>
        <v>2</v>
      </c>
      <c r="X7" s="178">
        <f t="shared" si="1"/>
        <v>2</v>
      </c>
      <c r="Y7" s="60">
        <f>'Quadro 1'!X7</f>
        <v>0</v>
      </c>
      <c r="Z7" s="60">
        <f>'Quadro 1'!Y7</f>
        <v>2</v>
      </c>
      <c r="AA7" s="60">
        <f>'Quadro 1'!Z7</f>
        <v>2</v>
      </c>
    </row>
    <row r="8" spans="1:27" s="46" customFormat="1" ht="24.9" customHeight="1" x14ac:dyDescent="0.3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>
        <v>2</v>
      </c>
      <c r="Q8" s="300">
        <v>3</v>
      </c>
      <c r="R8" s="256"/>
      <c r="S8" s="300">
        <v>2</v>
      </c>
      <c r="T8" s="256"/>
      <c r="U8" s="300"/>
      <c r="V8" s="178">
        <f t="shared" si="0"/>
        <v>2</v>
      </c>
      <c r="W8" s="178">
        <f t="shared" si="0"/>
        <v>5</v>
      </c>
      <c r="X8" s="178">
        <f t="shared" si="1"/>
        <v>7</v>
      </c>
      <c r="Y8" s="60">
        <f>'Quadro 1'!X8</f>
        <v>2</v>
      </c>
      <c r="Z8" s="60">
        <f>'Quadro 1'!Y8</f>
        <v>5</v>
      </c>
      <c r="AA8" s="60">
        <f>'Quadro 1'!Z8</f>
        <v>7</v>
      </c>
    </row>
    <row r="9" spans="1:27" s="46" customFormat="1" ht="24.9" customHeight="1" x14ac:dyDescent="0.3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178">
        <f t="shared" si="0"/>
        <v>0</v>
      </c>
      <c r="W9" s="178">
        <f t="shared" si="0"/>
        <v>0</v>
      </c>
      <c r="X9" s="178">
        <f t="shared" si="1"/>
        <v>0</v>
      </c>
      <c r="Y9" s="60">
        <f>'Quadro 1'!X9</f>
        <v>0</v>
      </c>
      <c r="Z9" s="60">
        <f>'Quadro 1'!Y9</f>
        <v>0</v>
      </c>
      <c r="AA9" s="60">
        <f>'Quadro 1'!Z9</f>
        <v>0</v>
      </c>
    </row>
    <row r="10" spans="1:27" s="46" customFormat="1" ht="24.9" customHeight="1" x14ac:dyDescent="0.3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>
        <v>13</v>
      </c>
      <c r="Q10" s="300">
        <v>27</v>
      </c>
      <c r="R10" s="256">
        <v>1</v>
      </c>
      <c r="S10" s="300">
        <v>4</v>
      </c>
      <c r="T10" s="256"/>
      <c r="U10" s="300"/>
      <c r="V10" s="178">
        <f t="shared" si="0"/>
        <v>14</v>
      </c>
      <c r="W10" s="178">
        <f t="shared" si="0"/>
        <v>31</v>
      </c>
      <c r="X10" s="178">
        <f t="shared" si="1"/>
        <v>45</v>
      </c>
      <c r="Y10" s="60">
        <f>'Quadro 1'!X10</f>
        <v>14</v>
      </c>
      <c r="Z10" s="60">
        <f>'Quadro 1'!Y10</f>
        <v>31</v>
      </c>
      <c r="AA10" s="60">
        <f>'Quadro 1'!Z10</f>
        <v>45</v>
      </c>
    </row>
    <row r="11" spans="1:27" s="46" customFormat="1" ht="24.9" customHeight="1" x14ac:dyDescent="0.35">
      <c r="A11" s="313" t="s">
        <v>45</v>
      </c>
      <c r="B11" s="307"/>
      <c r="C11" s="308"/>
      <c r="D11" s="256"/>
      <c r="E11" s="300"/>
      <c r="F11" s="256"/>
      <c r="G11" s="300"/>
      <c r="H11" s="256">
        <v>1</v>
      </c>
      <c r="I11" s="300">
        <v>1</v>
      </c>
      <c r="J11" s="256">
        <v>1</v>
      </c>
      <c r="K11" s="300">
        <v>1</v>
      </c>
      <c r="L11" s="256">
        <v>6</v>
      </c>
      <c r="M11" s="300">
        <v>7</v>
      </c>
      <c r="N11" s="256"/>
      <c r="O11" s="300"/>
      <c r="P11" s="256">
        <v>1</v>
      </c>
      <c r="Q11" s="300"/>
      <c r="R11" s="256"/>
      <c r="S11" s="300">
        <v>1</v>
      </c>
      <c r="T11" s="256"/>
      <c r="U11" s="300"/>
      <c r="V11" s="178">
        <f t="shared" si="0"/>
        <v>9</v>
      </c>
      <c r="W11" s="178">
        <f t="shared" si="0"/>
        <v>10</v>
      </c>
      <c r="X11" s="178">
        <f t="shared" si="1"/>
        <v>19</v>
      </c>
      <c r="Y11" s="60">
        <f>'Quadro 1'!X11</f>
        <v>9</v>
      </c>
      <c r="Z11" s="60">
        <f>'Quadro 1'!Y11</f>
        <v>10</v>
      </c>
      <c r="AA11" s="60">
        <f>'Quadro 1'!Z11</f>
        <v>19</v>
      </c>
    </row>
    <row r="12" spans="1:27" s="46" customFormat="1" ht="24.9" customHeight="1" x14ac:dyDescent="0.35">
      <c r="A12" s="313" t="s">
        <v>46</v>
      </c>
      <c r="B12" s="307"/>
      <c r="C12" s="308"/>
      <c r="D12" s="256"/>
      <c r="E12" s="300">
        <v>1</v>
      </c>
      <c r="F12" s="256"/>
      <c r="G12" s="300"/>
      <c r="H12" s="256">
        <v>2</v>
      </c>
      <c r="I12" s="300"/>
      <c r="J12" s="256"/>
      <c r="K12" s="300">
        <v>1</v>
      </c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178">
        <f t="shared" si="0"/>
        <v>2</v>
      </c>
      <c r="W12" s="178">
        <f t="shared" si="0"/>
        <v>2</v>
      </c>
      <c r="X12" s="178">
        <f t="shared" si="1"/>
        <v>4</v>
      </c>
      <c r="Y12" s="60">
        <f>'Quadro 1'!X12</f>
        <v>2</v>
      </c>
      <c r="Z12" s="60">
        <f>'Quadro 1'!Y12</f>
        <v>2</v>
      </c>
      <c r="AA12" s="60">
        <f>'Quadro 1'!Z12</f>
        <v>4</v>
      </c>
    </row>
    <row r="13" spans="1:27" s="46" customFormat="1" ht="24.9" customHeight="1" x14ac:dyDescent="0.3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" customHeight="1" x14ac:dyDescent="0.3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1</v>
      </c>
      <c r="M14" s="300"/>
      <c r="N14" s="256"/>
      <c r="O14" s="300"/>
      <c r="P14" s="256">
        <v>3</v>
      </c>
      <c r="Q14" s="300"/>
      <c r="R14" s="256"/>
      <c r="S14" s="300"/>
      <c r="T14" s="256"/>
      <c r="U14" s="300"/>
      <c r="V14" s="178">
        <f t="shared" si="0"/>
        <v>4</v>
      </c>
      <c r="W14" s="178">
        <f t="shared" si="0"/>
        <v>0</v>
      </c>
      <c r="X14" s="178">
        <f t="shared" si="1"/>
        <v>4</v>
      </c>
      <c r="Y14" s="60">
        <f>'Quadro 1'!X14</f>
        <v>4</v>
      </c>
      <c r="Z14" s="60">
        <f>'Quadro 1'!Y14</f>
        <v>0</v>
      </c>
      <c r="AA14" s="60">
        <f>'Quadro 1'!Z14</f>
        <v>4</v>
      </c>
    </row>
    <row r="15" spans="1:27" s="46" customFormat="1" ht="24.9" customHeight="1" x14ac:dyDescent="0.3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" customHeight="1" x14ac:dyDescent="0.3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" customHeight="1" x14ac:dyDescent="0.3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" customHeight="1" x14ac:dyDescent="0.3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" customHeight="1" x14ac:dyDescent="0.3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" customHeight="1" x14ac:dyDescent="0.3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" customHeight="1" x14ac:dyDescent="0.3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178">
        <f t="shared" si="0"/>
        <v>0</v>
      </c>
      <c r="W21" s="178">
        <f t="shared" si="0"/>
        <v>0</v>
      </c>
      <c r="X21" s="178">
        <f t="shared" si="1"/>
        <v>0</v>
      </c>
      <c r="Y21" s="60">
        <f>'Quadro 1'!X21</f>
        <v>0</v>
      </c>
      <c r="Z21" s="60">
        <f>'Quadro 1'!Y21</f>
        <v>0</v>
      </c>
      <c r="AA21" s="60">
        <f>'Quadro 1'!Z21</f>
        <v>0</v>
      </c>
    </row>
    <row r="22" spans="1:27" s="46" customFormat="1" ht="24.9" customHeight="1" x14ac:dyDescent="0.3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" customHeight="1" x14ac:dyDescent="0.3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" customHeight="1" x14ac:dyDescent="0.3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" customHeight="1" x14ac:dyDescent="0.3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" customHeight="1" x14ac:dyDescent="0.3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" customHeight="1" x14ac:dyDescent="0.3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" customHeight="1" x14ac:dyDescent="0.3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" customHeight="1" x14ac:dyDescent="0.3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" customHeight="1" x14ac:dyDescent="0.3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" customHeight="1" x14ac:dyDescent="0.3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" customHeight="1" x14ac:dyDescent="0.3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" customHeight="1" x14ac:dyDescent="0.3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" customHeight="1" x14ac:dyDescent="0.3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" customHeight="1" x14ac:dyDescent="0.3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" customHeight="1" x14ac:dyDescent="0.3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" customHeight="1" x14ac:dyDescent="0.3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" customHeight="1" x14ac:dyDescent="0.3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" customHeight="1" x14ac:dyDescent="0.3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" customHeight="1" x14ac:dyDescent="0.3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" customHeight="1" x14ac:dyDescent="0.3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" customHeight="1" x14ac:dyDescent="0.3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" customHeight="1" x14ac:dyDescent="0.3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" customHeight="1" x14ac:dyDescent="0.3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" customHeight="1" x14ac:dyDescent="0.3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" customHeight="1" x14ac:dyDescent="0.3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" customHeight="1" x14ac:dyDescent="0.3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3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1</v>
      </c>
      <c r="F48" s="179">
        <f t="shared" si="2"/>
        <v>0</v>
      </c>
      <c r="G48" s="179">
        <f t="shared" si="2"/>
        <v>0</v>
      </c>
      <c r="H48" s="179">
        <f t="shared" si="2"/>
        <v>3</v>
      </c>
      <c r="I48" s="179">
        <f t="shared" si="2"/>
        <v>1</v>
      </c>
      <c r="J48" s="179">
        <f t="shared" si="2"/>
        <v>1</v>
      </c>
      <c r="K48" s="179">
        <f t="shared" si="2"/>
        <v>2</v>
      </c>
      <c r="L48" s="179">
        <f t="shared" si="2"/>
        <v>7</v>
      </c>
      <c r="M48" s="179">
        <f t="shared" si="2"/>
        <v>7</v>
      </c>
      <c r="N48" s="179">
        <f t="shared" si="2"/>
        <v>0</v>
      </c>
      <c r="O48" s="179">
        <f t="shared" si="2"/>
        <v>0</v>
      </c>
      <c r="P48" s="179">
        <f t="shared" si="2"/>
        <v>19</v>
      </c>
      <c r="Q48" s="179">
        <f t="shared" si="2"/>
        <v>32</v>
      </c>
      <c r="R48" s="179">
        <f t="shared" si="2"/>
        <v>1</v>
      </c>
      <c r="S48" s="179">
        <f t="shared" si="2"/>
        <v>7</v>
      </c>
      <c r="T48" s="179">
        <f t="shared" si="2"/>
        <v>1</v>
      </c>
      <c r="U48" s="179">
        <f t="shared" si="2"/>
        <v>0</v>
      </c>
      <c r="V48" s="179">
        <f t="shared" si="2"/>
        <v>32</v>
      </c>
      <c r="W48" s="179">
        <f t="shared" si="2"/>
        <v>50</v>
      </c>
      <c r="X48" s="179">
        <f>V48+W48</f>
        <v>82</v>
      </c>
    </row>
    <row r="49" spans="1:27" s="46" customFormat="1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62"/>
      <c r="V49" s="59">
        <f>'Quadro 1'!X48</f>
        <v>32</v>
      </c>
      <c r="W49" s="59">
        <f>'Quadro 1'!Y48</f>
        <v>50</v>
      </c>
      <c r="X49" s="59">
        <f>'Quadro 1'!Z48</f>
        <v>82</v>
      </c>
    </row>
    <row r="50" spans="1:27" s="61" customFormat="1" ht="24.9" customHeight="1" x14ac:dyDescent="0.35">
      <c r="A50" s="446" t="s">
        <v>106</v>
      </c>
      <c r="B50" s="446" t="s">
        <v>107</v>
      </c>
      <c r="C50" s="446"/>
      <c r="D50" s="446" t="s">
        <v>108</v>
      </c>
      <c r="E50" s="446"/>
      <c r="F50" s="446" t="s">
        <v>109</v>
      </c>
      <c r="G50" s="446"/>
      <c r="H50" s="446" t="s">
        <v>110</v>
      </c>
      <c r="I50" s="446"/>
      <c r="J50" s="446" t="s">
        <v>111</v>
      </c>
      <c r="K50" s="446"/>
      <c r="L50" s="446" t="s">
        <v>112</v>
      </c>
      <c r="M50" s="446"/>
      <c r="N50" s="446" t="s">
        <v>113</v>
      </c>
      <c r="O50" s="446"/>
      <c r="P50" s="446" t="s">
        <v>114</v>
      </c>
      <c r="Q50" s="446"/>
      <c r="R50" s="446" t="s">
        <v>115</v>
      </c>
      <c r="S50" s="446"/>
      <c r="T50" s="446" t="s">
        <v>116</v>
      </c>
      <c r="U50" s="446"/>
      <c r="V50" s="446" t="s">
        <v>40</v>
      </c>
      <c r="W50" s="446"/>
      <c r="X50" s="446" t="s">
        <v>76</v>
      </c>
    </row>
    <row r="51" spans="1:27" s="61" customFormat="1" ht="15" customHeight="1" x14ac:dyDescent="0.35">
      <c r="A51" s="446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6"/>
    </row>
    <row r="52" spans="1:27" s="46" customFormat="1" ht="24.9" customHeight="1" x14ac:dyDescent="0.3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" customHeight="1" x14ac:dyDescent="0.3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>
        <v>6</v>
      </c>
      <c r="Q53" s="301">
        <v>5</v>
      </c>
      <c r="R53" s="255">
        <v>1</v>
      </c>
      <c r="S53" s="301">
        <v>1</v>
      </c>
      <c r="T53" s="255"/>
      <c r="U53" s="301"/>
      <c r="V53" s="177">
        <f>B53+D53+F53+H53+J53+L53+N53+P53+R53+T53</f>
        <v>7</v>
      </c>
      <c r="W53" s="177">
        <f>C53+E53+G53+I53+K53+M53+O53+Q53+S53+U53</f>
        <v>6</v>
      </c>
      <c r="X53" s="177">
        <f>V53+W53</f>
        <v>13</v>
      </c>
      <c r="Y53" s="60">
        <f>'Quadro 1'!B52</f>
        <v>7</v>
      </c>
      <c r="Z53" s="60">
        <f>'Quadro 1'!C52</f>
        <v>6</v>
      </c>
      <c r="AA53" s="60">
        <f>'Quadro 1'!D52</f>
        <v>13</v>
      </c>
    </row>
    <row r="54" spans="1:27" s="46" customFormat="1" ht="15" customHeight="1" x14ac:dyDescent="0.3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6</v>
      </c>
      <c r="Q54" s="179">
        <f t="shared" si="3"/>
        <v>5</v>
      </c>
      <c r="R54" s="179">
        <f t="shared" si="3"/>
        <v>1</v>
      </c>
      <c r="S54" s="179">
        <f t="shared" si="3"/>
        <v>1</v>
      </c>
      <c r="T54" s="179">
        <f t="shared" si="3"/>
        <v>0</v>
      </c>
      <c r="U54" s="179">
        <f t="shared" si="3"/>
        <v>0</v>
      </c>
      <c r="V54" s="179">
        <f>SUM(V52:V53)</f>
        <v>7</v>
      </c>
      <c r="W54" s="179">
        <f>SUM(W52:W53)</f>
        <v>6</v>
      </c>
      <c r="X54" s="179">
        <f>V54+W54</f>
        <v>13</v>
      </c>
    </row>
    <row r="55" spans="1:27" s="46" customFormat="1" ht="9.9" customHeight="1" x14ac:dyDescent="0.35">
      <c r="V55" s="60">
        <f>'Quadro 1'!B53</f>
        <v>7</v>
      </c>
      <c r="W55" s="60">
        <f>'Quadro 1'!C53</f>
        <v>6</v>
      </c>
      <c r="X55" s="60">
        <f>'Quadro 1'!D53</f>
        <v>13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27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iWGopifYo1c0DDtnS26Dnzsx8oXyrkO7Q4HribNYcCpZIUtyeWX/nWfKmCLQNFxKuewalDkP1jMROdaVPmbXsw==" saltValue="2nkyeJC8uq4ewsnfsZc4k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36" activePane="bottomRight" state="frozen"/>
      <selection activeCell="A58" sqref="A58"/>
      <selection pane="topRight" activeCell="A58" sqref="A58"/>
      <selection pane="bottomLeft" activeCell="A58" sqref="A58"/>
      <selection pane="bottomRight" activeCell="B4" sqref="B4:G20"/>
    </sheetView>
  </sheetViews>
  <sheetFormatPr defaultColWidth="9.109375" defaultRowHeight="14.4" x14ac:dyDescent="0.35"/>
  <cols>
    <col min="1" max="1" width="30.6640625" style="69" customWidth="1"/>
    <col min="2" max="10" width="8.6640625" style="69" customWidth="1"/>
    <col min="11" max="16384" width="9.109375" style="69"/>
  </cols>
  <sheetData>
    <row r="1" spans="1:10" s="63" customFormat="1" ht="39.9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4" customFormat="1" ht="15" customHeight="1" x14ac:dyDescent="0.3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4" customFormat="1" ht="15" customHeight="1" x14ac:dyDescent="0.35">
      <c r="A3" s="453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3"/>
    </row>
    <row r="4" spans="1:10" s="64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" customHeight="1" x14ac:dyDescent="0.35">
      <c r="A10" s="313" t="s">
        <v>44</v>
      </c>
      <c r="B10" s="256"/>
      <c r="C10" s="300"/>
      <c r="D10" s="256"/>
      <c r="E10" s="300"/>
      <c r="F10" s="256">
        <v>1</v>
      </c>
      <c r="G10" s="300"/>
      <c r="H10" s="225">
        <f t="shared" si="0"/>
        <v>1</v>
      </c>
      <c r="I10" s="225">
        <f t="shared" si="0"/>
        <v>0</v>
      </c>
      <c r="J10" s="225">
        <f t="shared" si="1"/>
        <v>1</v>
      </c>
    </row>
    <row r="11" spans="1:10" s="64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25">
        <f t="shared" si="0"/>
        <v>0</v>
      </c>
      <c r="I21" s="225">
        <f t="shared" si="0"/>
        <v>0</v>
      </c>
      <c r="J21" s="225">
        <f t="shared" si="1"/>
        <v>0</v>
      </c>
    </row>
    <row r="22" spans="1:10" s="64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35">
      <c r="A48" s="65" t="s">
        <v>76</v>
      </c>
      <c r="B48" s="227">
        <f t="shared" ref="B48:I48" si="2">SUM(B4:B47)</f>
        <v>0</v>
      </c>
      <c r="C48" s="227">
        <f t="shared" si="2"/>
        <v>0</v>
      </c>
      <c r="D48" s="227">
        <f t="shared" si="2"/>
        <v>0</v>
      </c>
      <c r="E48" s="227">
        <f t="shared" si="2"/>
        <v>0</v>
      </c>
      <c r="F48" s="227">
        <f t="shared" si="2"/>
        <v>1</v>
      </c>
      <c r="G48" s="227">
        <f t="shared" si="2"/>
        <v>0</v>
      </c>
      <c r="H48" s="227">
        <f t="shared" si="2"/>
        <v>1</v>
      </c>
      <c r="I48" s="227">
        <f t="shared" si="2"/>
        <v>0</v>
      </c>
      <c r="J48" s="227">
        <f>H48+I48</f>
        <v>1</v>
      </c>
    </row>
    <row r="49" spans="1:26" s="64" customFormat="1" ht="9.9" customHeight="1" x14ac:dyDescent="0.3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35">
      <c r="A50" s="446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4" customFormat="1" ht="15" customHeight="1" x14ac:dyDescent="0.35">
      <c r="A51" s="446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3"/>
    </row>
    <row r="52" spans="1:26" s="64" customFormat="1" ht="24.9" customHeight="1" x14ac:dyDescent="0.3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" customHeight="1" x14ac:dyDescent="0.3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3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" customHeight="1" x14ac:dyDescent="0.3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498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" customHeight="1" x14ac:dyDescent="0.3">
      <c r="A61" s="442" t="s">
        <v>420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</row>
    <row r="62" spans="1:26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i6SohC774+ONi7ucZkrbO3zrdWEccx/P10KIzsVYUTTLesN8Jjn/Vd5e6GL9QRe3HpH2qiLQeHdf03YhryZXlg==" saltValue="mFOz+oQzZrui1v0ZYAog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N44" activePane="bottomRight" state="frozen"/>
      <selection activeCell="A58" sqref="A58"/>
      <selection pane="topRight" activeCell="A58" sqref="A58"/>
      <selection pane="bottomLeft" activeCell="A58" sqref="A58"/>
      <selection pane="bottomRight" activeCell="K13" sqref="K13"/>
    </sheetView>
  </sheetViews>
  <sheetFormatPr defaultColWidth="9.109375" defaultRowHeight="14.4" x14ac:dyDescent="0.35"/>
  <cols>
    <col min="1" max="1" width="30.6640625" style="54" customWidth="1"/>
    <col min="2" max="28" width="8.6640625" style="54" customWidth="1"/>
    <col min="29" max="16384" width="9.109375" style="54"/>
  </cols>
  <sheetData>
    <row r="1" spans="1:28" s="56" customFormat="1" ht="24.9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6" customFormat="1" ht="21.75" customHeight="1" x14ac:dyDescent="0.35">
      <c r="A2" s="446" t="s">
        <v>123</v>
      </c>
      <c r="B2" s="446" t="s">
        <v>124</v>
      </c>
      <c r="C2" s="446"/>
      <c r="D2" s="446" t="s">
        <v>125</v>
      </c>
      <c r="E2" s="446"/>
      <c r="F2" s="446" t="s">
        <v>126</v>
      </c>
      <c r="G2" s="446"/>
      <c r="H2" s="446" t="s">
        <v>127</v>
      </c>
      <c r="I2" s="446"/>
      <c r="J2" s="446" t="s">
        <v>128</v>
      </c>
      <c r="K2" s="446"/>
      <c r="L2" s="446" t="s">
        <v>129</v>
      </c>
      <c r="M2" s="446"/>
      <c r="N2" s="446" t="s">
        <v>130</v>
      </c>
      <c r="O2" s="446"/>
      <c r="P2" s="446" t="s">
        <v>131</v>
      </c>
      <c r="Q2" s="446"/>
      <c r="R2" s="446" t="s">
        <v>132</v>
      </c>
      <c r="S2" s="446"/>
      <c r="T2" s="446" t="s">
        <v>133</v>
      </c>
      <c r="U2" s="446"/>
      <c r="V2" s="446" t="s">
        <v>134</v>
      </c>
      <c r="W2" s="446"/>
      <c r="X2" s="446" t="s">
        <v>95</v>
      </c>
      <c r="Y2" s="446"/>
      <c r="Z2" s="446" t="s">
        <v>40</v>
      </c>
      <c r="AA2" s="446"/>
      <c r="AB2" s="446" t="s">
        <v>76</v>
      </c>
    </row>
    <row r="3" spans="1:28" s="46" customFormat="1" ht="15" customHeight="1" x14ac:dyDescent="0.35">
      <c r="A3" s="446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6"/>
    </row>
    <row r="4" spans="1:28" s="46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" customHeight="1" x14ac:dyDescent="0.3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>
        <v>1</v>
      </c>
      <c r="L10" s="256"/>
      <c r="M10" s="300"/>
      <c r="N10" s="256"/>
      <c r="O10" s="300">
        <v>1</v>
      </c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2</v>
      </c>
      <c r="AB10" s="178">
        <f t="shared" si="1"/>
        <v>2</v>
      </c>
    </row>
    <row r="11" spans="1:28" s="46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178">
        <f t="shared" si="0"/>
        <v>0</v>
      </c>
      <c r="AA11" s="178">
        <f t="shared" si="0"/>
        <v>0</v>
      </c>
      <c r="AB11" s="178">
        <f t="shared" si="1"/>
        <v>0</v>
      </c>
    </row>
    <row r="12" spans="1:28" s="46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0</v>
      </c>
      <c r="AB21" s="178">
        <f t="shared" si="1"/>
        <v>0</v>
      </c>
    </row>
    <row r="22" spans="1:28" s="46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3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1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2</v>
      </c>
      <c r="AB48" s="179">
        <f>Z48+AA48</f>
        <v>2</v>
      </c>
    </row>
    <row r="49" spans="1:28" s="46" customFormat="1" ht="9.9" customHeight="1" x14ac:dyDescent="0.3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35">
      <c r="A50" s="446" t="s">
        <v>77</v>
      </c>
      <c r="B50" s="446" t="s">
        <v>137</v>
      </c>
      <c r="C50" s="446"/>
      <c r="D50" s="446" t="s">
        <v>125</v>
      </c>
      <c r="E50" s="446"/>
      <c r="F50" s="446" t="s">
        <v>126</v>
      </c>
      <c r="G50" s="446"/>
      <c r="H50" s="446" t="s">
        <v>127</v>
      </c>
      <c r="I50" s="446"/>
      <c r="J50" s="446" t="s">
        <v>128</v>
      </c>
      <c r="K50" s="446"/>
      <c r="L50" s="446" t="s">
        <v>129</v>
      </c>
      <c r="M50" s="446"/>
      <c r="N50" s="446" t="s">
        <v>130</v>
      </c>
      <c r="O50" s="446"/>
      <c r="P50" s="446" t="s">
        <v>131</v>
      </c>
      <c r="Q50" s="446"/>
      <c r="R50" s="446" t="s">
        <v>132</v>
      </c>
      <c r="S50" s="446"/>
      <c r="T50" s="446" t="s">
        <v>133</v>
      </c>
      <c r="U50" s="446"/>
      <c r="V50" s="446" t="s">
        <v>134</v>
      </c>
      <c r="W50" s="446"/>
      <c r="X50" s="446" t="s">
        <v>95</v>
      </c>
      <c r="Y50" s="446"/>
      <c r="Z50" s="446" t="s">
        <v>40</v>
      </c>
      <c r="AA50" s="446"/>
      <c r="AB50" s="446" t="s">
        <v>76</v>
      </c>
    </row>
    <row r="51" spans="1:28" s="46" customFormat="1" ht="15" customHeight="1" x14ac:dyDescent="0.35">
      <c r="A51" s="446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6"/>
    </row>
    <row r="52" spans="1:28" s="46" customFormat="1" ht="24.9" customHeight="1" x14ac:dyDescent="0.3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" customHeight="1" x14ac:dyDescent="0.3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3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" customHeight="1" x14ac:dyDescent="0.3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28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4zliV/LWaSkz7O1aqRA/qlL1WmgNOuwSP24AO71fG11eVVGUE+vGrezm7SNIQXiMmNKszzWMQeHboTNk6lYi0Q==" saltValue="yDVnEu13H2DxFg848t6DdA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43" activePane="bottomRight" state="frozen"/>
      <selection activeCell="A58" sqref="A58"/>
      <selection pane="topRight" activeCell="A58" sqref="A58"/>
      <selection pane="bottomLeft" activeCell="A58" sqref="A58"/>
      <selection pane="bottomRight" activeCell="K11" sqref="K11"/>
    </sheetView>
  </sheetViews>
  <sheetFormatPr defaultColWidth="9.109375" defaultRowHeight="14.4" x14ac:dyDescent="0.35"/>
  <cols>
    <col min="1" max="1" width="30.6640625" style="54" customWidth="1"/>
    <col min="2" max="11" width="8.6640625" style="54" customWidth="1"/>
    <col min="12" max="13" width="8.6640625" style="54" hidden="1" customWidth="1"/>
    <col min="14" max="18" width="8.6640625" style="54" customWidth="1"/>
    <col min="19" max="16384" width="9.109375" style="54"/>
  </cols>
  <sheetData>
    <row r="1" spans="1:18" ht="39.9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6" customFormat="1" ht="34.5" customHeight="1" x14ac:dyDescent="0.35">
      <c r="A2" s="446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46" t="s">
        <v>40</v>
      </c>
      <c r="Q2" s="446"/>
      <c r="R2" s="446" t="s">
        <v>40</v>
      </c>
    </row>
    <row r="3" spans="1:18" s="46" customFormat="1" ht="15" customHeight="1" x14ac:dyDescent="0.35">
      <c r="A3" s="446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6"/>
    </row>
    <row r="4" spans="1:18" s="46" customFormat="1" ht="24.9" customHeight="1" x14ac:dyDescent="0.3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" customHeight="1" x14ac:dyDescent="0.3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>
        <v>1</v>
      </c>
      <c r="K5" s="300"/>
      <c r="L5" s="256"/>
      <c r="M5" s="300"/>
      <c r="N5" s="256"/>
      <c r="O5" s="300"/>
      <c r="P5" s="178">
        <f t="shared" ref="P5:Q47" si="0">B5+D5+F5+H5+J5+L5+N5</f>
        <v>1</v>
      </c>
      <c r="Q5" s="178">
        <f t="shared" si="0"/>
        <v>0</v>
      </c>
      <c r="R5" s="178">
        <f t="shared" ref="R5:R47" si="1">P5+Q5</f>
        <v>1</v>
      </c>
    </row>
    <row r="6" spans="1:18" s="46" customFormat="1" ht="24.9" customHeight="1" x14ac:dyDescent="0.3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" customHeight="1" x14ac:dyDescent="0.3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" customHeight="1" x14ac:dyDescent="0.3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>
        <v>1</v>
      </c>
      <c r="K8" s="300"/>
      <c r="L8" s="256"/>
      <c r="M8" s="300"/>
      <c r="N8" s="256"/>
      <c r="O8" s="300"/>
      <c r="P8" s="178">
        <f t="shared" si="0"/>
        <v>1</v>
      </c>
      <c r="Q8" s="178">
        <f t="shared" si="0"/>
        <v>0</v>
      </c>
      <c r="R8" s="178">
        <f t="shared" si="1"/>
        <v>1</v>
      </c>
    </row>
    <row r="9" spans="1:18" s="46" customFormat="1" ht="24.9" customHeight="1" x14ac:dyDescent="0.3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" customHeight="1" x14ac:dyDescent="0.35">
      <c r="A10" s="313" t="s">
        <v>44</v>
      </c>
      <c r="B10" s="256"/>
      <c r="C10" s="300">
        <v>1</v>
      </c>
      <c r="D10" s="256"/>
      <c r="E10" s="300"/>
      <c r="F10" s="256"/>
      <c r="G10" s="300">
        <v>1</v>
      </c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2</v>
      </c>
      <c r="R10" s="178">
        <f t="shared" si="1"/>
        <v>2</v>
      </c>
    </row>
    <row r="11" spans="1:18" s="46" customFormat="1" ht="24.9" customHeight="1" x14ac:dyDescent="0.3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" customHeight="1" x14ac:dyDescent="0.3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" customHeight="1" x14ac:dyDescent="0.3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" customHeight="1" x14ac:dyDescent="0.3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4.9" customHeight="1" x14ac:dyDescent="0.3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" customHeight="1" x14ac:dyDescent="0.3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" customHeight="1" x14ac:dyDescent="0.3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" customHeight="1" x14ac:dyDescent="0.3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" customHeight="1" x14ac:dyDescent="0.3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" customHeight="1" x14ac:dyDescent="0.3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" customHeight="1" x14ac:dyDescent="0.3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178">
        <f t="shared" si="0"/>
        <v>0</v>
      </c>
      <c r="Q21" s="178">
        <f t="shared" si="0"/>
        <v>0</v>
      </c>
      <c r="R21" s="178">
        <f t="shared" si="1"/>
        <v>0</v>
      </c>
    </row>
    <row r="22" spans="1:18" s="46" customFormat="1" ht="24.9" customHeight="1" x14ac:dyDescent="0.3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" customHeight="1" x14ac:dyDescent="0.3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" customHeight="1" x14ac:dyDescent="0.3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" customHeight="1" x14ac:dyDescent="0.3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" customHeight="1" x14ac:dyDescent="0.3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" customHeight="1" x14ac:dyDescent="0.3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" customHeight="1" x14ac:dyDescent="0.3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" customHeight="1" x14ac:dyDescent="0.3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" customHeight="1" x14ac:dyDescent="0.3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" customHeight="1" x14ac:dyDescent="0.3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" customHeight="1" x14ac:dyDescent="0.3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" customHeight="1" x14ac:dyDescent="0.3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" customHeight="1" x14ac:dyDescent="0.3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" customHeight="1" x14ac:dyDescent="0.3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" customHeight="1" x14ac:dyDescent="0.3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" customHeight="1" x14ac:dyDescent="0.3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" customHeight="1" x14ac:dyDescent="0.3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" customHeight="1" x14ac:dyDescent="0.3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" customHeight="1" x14ac:dyDescent="0.3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" customHeight="1" x14ac:dyDescent="0.3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" customHeight="1" x14ac:dyDescent="0.3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" customHeight="1" x14ac:dyDescent="0.3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" customHeight="1" x14ac:dyDescent="0.3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" customHeight="1" x14ac:dyDescent="0.3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" customHeight="1" x14ac:dyDescent="0.3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" customHeight="1" x14ac:dyDescent="0.3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35">
      <c r="A48" s="57" t="s">
        <v>76</v>
      </c>
      <c r="B48" s="179">
        <f>SUM(B4:B47)</f>
        <v>0</v>
      </c>
      <c r="C48" s="228">
        <f t="shared" ref="C48:O48" si="2">SUM(C4:C47)</f>
        <v>1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2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>SUM(P4:P47)</f>
        <v>2</v>
      </c>
      <c r="Q48" s="179">
        <f>SUM(Q4:Q47)</f>
        <v>2</v>
      </c>
      <c r="R48" s="179">
        <f>P48+Q48</f>
        <v>4</v>
      </c>
    </row>
    <row r="49" spans="1:18" s="46" customFormat="1" ht="9.9" customHeight="1" x14ac:dyDescent="0.3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" customHeight="1" x14ac:dyDescent="0.3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" customHeight="1" x14ac:dyDescent="0.35">
      <c r="A51" s="171" t="s">
        <v>78</v>
      </c>
      <c r="B51" s="254"/>
      <c r="C51" s="299"/>
      <c r="D51" s="222">
        <f>B51+C51</f>
        <v>0</v>
      </c>
    </row>
    <row r="52" spans="1:18" s="46" customFormat="1" ht="24.9" customHeight="1" x14ac:dyDescent="0.35">
      <c r="A52" s="172" t="s">
        <v>79</v>
      </c>
      <c r="B52" s="255">
        <v>3</v>
      </c>
      <c r="C52" s="301">
        <v>5</v>
      </c>
      <c r="D52" s="223">
        <f>B52+C52</f>
        <v>8</v>
      </c>
    </row>
    <row r="53" spans="1:18" s="46" customFormat="1" ht="15" customHeight="1" x14ac:dyDescent="0.35">
      <c r="A53" s="57" t="s">
        <v>76</v>
      </c>
      <c r="B53" s="179">
        <f>SUM(B51:B52)</f>
        <v>3</v>
      </c>
      <c r="C53" s="179">
        <f>SUM(C51:C52)</f>
        <v>5</v>
      </c>
      <c r="D53" s="179">
        <f>B53+C53</f>
        <v>8</v>
      </c>
    </row>
    <row r="54" spans="1:18" s="46" customFormat="1" ht="9.9" customHeight="1" x14ac:dyDescent="0.3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499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" customHeight="1" x14ac:dyDescent="0.3">
      <c r="A60" s="442" t="s">
        <v>420</v>
      </c>
      <c r="B60" s="442"/>
      <c r="C60" s="442"/>
      <c r="D60" s="442"/>
      <c r="E60" s="442"/>
      <c r="F60" s="442"/>
      <c r="G60" s="442"/>
      <c r="H60" s="442"/>
      <c r="I60" s="442"/>
      <c r="J60" s="442"/>
      <c r="K60" s="442"/>
      <c r="L60" s="442"/>
      <c r="M60" s="442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H14" activePane="bottomRight" state="frozen"/>
      <selection activeCell="A58" sqref="A58"/>
      <selection pane="topRight" activeCell="A58" sqref="A58"/>
      <selection pane="bottomLeft" activeCell="A58" sqref="A58"/>
      <selection pane="bottomRight" activeCell="R12" sqref="R12"/>
    </sheetView>
  </sheetViews>
  <sheetFormatPr defaultColWidth="9.109375" defaultRowHeight="14.4" x14ac:dyDescent="0.35"/>
  <cols>
    <col min="1" max="1" width="30.6640625" style="79" customWidth="1"/>
    <col min="2" max="23" width="8.6640625" style="79" customWidth="1"/>
    <col min="24" max="25" width="8.6640625" style="54" customWidth="1"/>
    <col min="26" max="26" width="8.6640625" style="79" customWidth="1"/>
    <col min="27" max="32" width="8.6640625" style="73" customWidth="1"/>
    <col min="33" max="16384" width="9.109375" style="73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4" customFormat="1" ht="39.9" customHeight="1" x14ac:dyDescent="0.2">
      <c r="A2" s="445" t="s">
        <v>151</v>
      </c>
      <c r="B2" s="445" t="s">
        <v>152</v>
      </c>
      <c r="C2" s="445"/>
      <c r="D2" s="445" t="s">
        <v>153</v>
      </c>
      <c r="E2" s="445"/>
      <c r="F2" s="445" t="s">
        <v>154</v>
      </c>
      <c r="G2" s="445"/>
      <c r="H2" s="445" t="s">
        <v>155</v>
      </c>
      <c r="I2" s="445"/>
      <c r="J2" s="445" t="s">
        <v>156</v>
      </c>
      <c r="K2" s="445"/>
      <c r="L2" s="445" t="s">
        <v>157</v>
      </c>
      <c r="M2" s="445"/>
      <c r="N2" s="445" t="s">
        <v>158</v>
      </c>
      <c r="O2" s="445"/>
      <c r="P2" s="445" t="s">
        <v>456</v>
      </c>
      <c r="Q2" s="445"/>
      <c r="R2" s="445" t="s">
        <v>399</v>
      </c>
      <c r="S2" s="445"/>
      <c r="T2" s="445" t="s">
        <v>400</v>
      </c>
      <c r="U2" s="445"/>
      <c r="V2" s="445" t="s">
        <v>159</v>
      </c>
      <c r="W2" s="445"/>
      <c r="X2" s="445" t="s">
        <v>40</v>
      </c>
      <c r="Y2" s="445"/>
      <c r="Z2" s="445" t="s">
        <v>76</v>
      </c>
    </row>
    <row r="3" spans="1:26" s="74" customFormat="1" ht="15" customHeight="1" x14ac:dyDescent="0.2">
      <c r="A3" s="445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5"/>
    </row>
    <row r="4" spans="1:26" s="75" customFormat="1" ht="24.9" customHeight="1" x14ac:dyDescent="0.2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>
        <v>1</v>
      </c>
      <c r="Q10" s="308"/>
      <c r="R10" s="307"/>
      <c r="S10" s="308"/>
      <c r="T10" s="307">
        <v>1</v>
      </c>
      <c r="U10" s="308"/>
      <c r="V10" s="307">
        <v>1</v>
      </c>
      <c r="W10" s="308"/>
      <c r="X10" s="174">
        <f t="shared" si="0"/>
        <v>3</v>
      </c>
      <c r="Y10" s="174">
        <f t="shared" si="0"/>
        <v>0</v>
      </c>
      <c r="Z10" s="174">
        <f t="shared" si="1"/>
        <v>3</v>
      </c>
    </row>
    <row r="11" spans="1:26" s="75" customFormat="1" ht="24.9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" customHeight="1" x14ac:dyDescent="0.2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" customHeight="1" x14ac:dyDescent="0.2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1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1</v>
      </c>
      <c r="U48" s="229">
        <f t="shared" si="2"/>
        <v>0</v>
      </c>
      <c r="V48" s="221">
        <f>SUM(V4:V47)</f>
        <v>1</v>
      </c>
      <c r="W48" s="229">
        <f t="shared" si="2"/>
        <v>0</v>
      </c>
      <c r="X48" s="221">
        <f>SUM(X4:X47)</f>
        <v>3</v>
      </c>
      <c r="Y48" s="221">
        <f>SUM(Y4:Y47)</f>
        <v>0</v>
      </c>
      <c r="Z48" s="229">
        <f>SUM(Z4:Z47)</f>
        <v>3</v>
      </c>
    </row>
    <row r="49" spans="1:26" s="75" customFormat="1" ht="9.9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" customHeight="1" x14ac:dyDescent="0.3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WIdEk++HA4i2Q8DhhB1WruINMgRIVNjIv2BfYSw1XEGKyBr/yNKuiRngNCrnu0bDaqoFxC2Z5b5z9cIXXysH8g==" saltValue="DcZRP6inY62dTxVz9hRaf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B4" sqref="B4"/>
    </sheetView>
  </sheetViews>
  <sheetFormatPr defaultColWidth="9.109375" defaultRowHeight="14.4" x14ac:dyDescent="0.35"/>
  <cols>
    <col min="1" max="1" width="30.6640625" style="79" customWidth="1"/>
    <col min="2" max="29" width="8.6640625" style="79" customWidth="1"/>
    <col min="30" max="31" width="8.6640625" style="54" customWidth="1"/>
    <col min="32" max="32" width="8.6640625" style="79" customWidth="1"/>
    <col min="33" max="16384" width="9.109375" style="79"/>
  </cols>
  <sheetData>
    <row r="1" spans="1:32" s="80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6" customFormat="1" ht="39.9" customHeight="1" x14ac:dyDescent="0.2">
      <c r="A2" s="446" t="s">
        <v>151</v>
      </c>
      <c r="B2" s="446" t="s">
        <v>152</v>
      </c>
      <c r="C2" s="446"/>
      <c r="D2" s="446" t="s">
        <v>161</v>
      </c>
      <c r="E2" s="446"/>
      <c r="F2" s="446" t="s">
        <v>162</v>
      </c>
      <c r="G2" s="446"/>
      <c r="H2" s="446" t="s">
        <v>163</v>
      </c>
      <c r="I2" s="446"/>
      <c r="J2" s="446" t="s">
        <v>155</v>
      </c>
      <c r="K2" s="446"/>
      <c r="L2" s="446" t="s">
        <v>164</v>
      </c>
      <c r="M2" s="446"/>
      <c r="N2" s="446" t="s">
        <v>165</v>
      </c>
      <c r="O2" s="446"/>
      <c r="P2" s="446" t="s">
        <v>166</v>
      </c>
      <c r="Q2" s="446"/>
      <c r="R2" s="446" t="s">
        <v>167</v>
      </c>
      <c r="S2" s="446"/>
      <c r="T2" s="446" t="s">
        <v>168</v>
      </c>
      <c r="U2" s="446"/>
      <c r="V2" s="446" t="s">
        <v>169</v>
      </c>
      <c r="W2" s="446"/>
      <c r="X2" s="446" t="s">
        <v>456</v>
      </c>
      <c r="Y2" s="446"/>
      <c r="Z2" s="446" t="s">
        <v>399</v>
      </c>
      <c r="AA2" s="446"/>
      <c r="AB2" s="446" t="s">
        <v>170</v>
      </c>
      <c r="AC2" s="446"/>
      <c r="AD2" s="446" t="s">
        <v>40</v>
      </c>
      <c r="AE2" s="446"/>
      <c r="AF2" s="446" t="s">
        <v>76</v>
      </c>
    </row>
    <row r="3" spans="1:32" s="76" customFormat="1" ht="15" customHeight="1" x14ac:dyDescent="0.2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6"/>
    </row>
    <row r="4" spans="1:32" s="76" customFormat="1" ht="24.9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" customHeight="1" x14ac:dyDescent="0.2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/>
      <c r="AC10" s="300"/>
      <c r="AD10" s="178">
        <f t="shared" si="0"/>
        <v>0</v>
      </c>
      <c r="AE10" s="178">
        <f t="shared" si="0"/>
        <v>0</v>
      </c>
      <c r="AF10" s="178">
        <f t="shared" si="1"/>
        <v>0</v>
      </c>
    </row>
    <row r="11" spans="1:32" s="76" customFormat="1" ht="24.9" customHeight="1" x14ac:dyDescent="0.2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4.9" customHeight="1" x14ac:dyDescent="0.2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/>
      <c r="AC12" s="300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4.9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/>
      <c r="AC14" s="300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4.9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" customHeight="1" x14ac:dyDescent="0.2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" customHeight="1" x14ac:dyDescent="0.2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/>
      <c r="AC21" s="300"/>
      <c r="AD21" s="178">
        <f t="shared" si="0"/>
        <v>0</v>
      </c>
      <c r="AE21" s="178">
        <f t="shared" si="0"/>
        <v>0</v>
      </c>
      <c r="AF21" s="178">
        <f t="shared" si="1"/>
        <v>0</v>
      </c>
    </row>
    <row r="22" spans="1:32" s="76" customFormat="1" ht="24.9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0</v>
      </c>
      <c r="AD48" s="179">
        <f>SUM(AD4:AD47)</f>
        <v>0</v>
      </c>
      <c r="AE48" s="179">
        <f>SUM(AE4:AE47)</f>
        <v>0</v>
      </c>
      <c r="AF48" s="179">
        <f>AD48+AE48</f>
        <v>0</v>
      </c>
    </row>
    <row r="49" spans="1:31" s="76" customFormat="1" ht="9.9" customHeight="1" x14ac:dyDescent="0.2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" customHeight="1" x14ac:dyDescent="0.3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FI+MQxo/3vs5hQy309DdX0MpXLH0GRAoMJqBeW2h/HzUnAzAPC6fl6d4/qPjMwOb/Obi9Hpn5ckneekIfLN4cA==" saltValue="Koc3cM3GW8d8DSwOggOZ4Q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2" activePane="bottomLeft" state="frozen"/>
      <selection activeCell="A58" sqref="A58"/>
      <selection pane="bottomLeft" activeCell="B4" sqref="B4"/>
    </sheetView>
  </sheetViews>
  <sheetFormatPr defaultColWidth="9.109375" defaultRowHeight="13.2" x14ac:dyDescent="0.25"/>
  <cols>
    <col min="1" max="1" width="30.6640625" style="39" customWidth="1"/>
    <col min="2" max="6" width="15.6640625" style="39" customWidth="1"/>
    <col min="7" max="7" width="8.6640625" style="39" customWidth="1"/>
    <col min="8" max="13" width="6.6640625" style="39" customWidth="1"/>
    <col min="14" max="16384" width="9.109375" style="39"/>
  </cols>
  <sheetData>
    <row r="1" spans="1:7" ht="39.9" customHeight="1" x14ac:dyDescent="0.3">
      <c r="A1" s="459" t="s">
        <v>13</v>
      </c>
      <c r="B1" s="460"/>
      <c r="C1" s="460"/>
      <c r="D1" s="460"/>
      <c r="E1" s="460"/>
      <c r="F1" s="460"/>
      <c r="G1" s="460"/>
    </row>
    <row r="2" spans="1:7" s="82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2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2" customFormat="1" ht="24.9" customHeight="1" x14ac:dyDescent="0.2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" customHeight="1" x14ac:dyDescent="0.2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" customHeight="1" x14ac:dyDescent="0.2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" customHeight="1" x14ac:dyDescent="0.2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" customHeight="1" x14ac:dyDescent="0.2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" customHeight="1" x14ac:dyDescent="0.2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" customHeight="1" x14ac:dyDescent="0.2">
      <c r="A10" s="313" t="s">
        <v>44</v>
      </c>
      <c r="B10" s="303"/>
      <c r="C10" s="303"/>
      <c r="D10" s="303"/>
      <c r="E10" s="303"/>
      <c r="F10" s="303"/>
      <c r="G10" s="178">
        <f t="shared" si="0"/>
        <v>0</v>
      </c>
    </row>
    <row r="11" spans="1:7" s="82" customFormat="1" ht="24.9" customHeight="1" x14ac:dyDescent="0.2">
      <c r="A11" s="313" t="s">
        <v>45</v>
      </c>
      <c r="B11" s="303"/>
      <c r="C11" s="303"/>
      <c r="D11" s="303"/>
      <c r="E11" s="303"/>
      <c r="F11" s="303"/>
      <c r="G11" s="178">
        <f t="shared" si="0"/>
        <v>0</v>
      </c>
    </row>
    <row r="12" spans="1:7" s="82" customFormat="1" ht="24.9" customHeight="1" x14ac:dyDescent="0.2">
      <c r="A12" s="313" t="s">
        <v>46</v>
      </c>
      <c r="B12" s="303"/>
      <c r="C12" s="303"/>
      <c r="D12" s="303"/>
      <c r="E12" s="303"/>
      <c r="F12" s="303"/>
      <c r="G12" s="178">
        <f t="shared" si="0"/>
        <v>0</v>
      </c>
    </row>
    <row r="13" spans="1:7" s="82" customFormat="1" ht="24.9" customHeight="1" x14ac:dyDescent="0.2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" customHeight="1" x14ac:dyDescent="0.2">
      <c r="A14" s="313" t="s">
        <v>48</v>
      </c>
      <c r="B14" s="303"/>
      <c r="C14" s="303"/>
      <c r="D14" s="303"/>
      <c r="E14" s="303"/>
      <c r="F14" s="303"/>
      <c r="G14" s="178">
        <f t="shared" si="0"/>
        <v>0</v>
      </c>
    </row>
    <row r="15" spans="1:7" s="82" customFormat="1" ht="24.9" customHeight="1" x14ac:dyDescent="0.2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" customHeight="1" x14ac:dyDescent="0.2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" customHeight="1" x14ac:dyDescent="0.2">
      <c r="A17" s="313" t="s">
        <v>469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" customHeight="1" x14ac:dyDescent="0.2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" customHeight="1" x14ac:dyDescent="0.2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" customHeight="1" x14ac:dyDescent="0.2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" customHeight="1" x14ac:dyDescent="0.2">
      <c r="A21" s="313" t="s">
        <v>56</v>
      </c>
      <c r="B21" s="303"/>
      <c r="C21" s="303"/>
      <c r="D21" s="303"/>
      <c r="E21" s="303"/>
      <c r="F21" s="303"/>
      <c r="G21" s="178">
        <f t="shared" si="0"/>
        <v>0</v>
      </c>
    </row>
    <row r="22" spans="1:7" s="82" customFormat="1" ht="24.9" customHeight="1" x14ac:dyDescent="0.2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" customHeight="1" x14ac:dyDescent="0.2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" customHeight="1" x14ac:dyDescent="0.2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" customHeight="1" x14ac:dyDescent="0.2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" customHeight="1" x14ac:dyDescent="0.2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" customHeight="1" x14ac:dyDescent="0.2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" customHeight="1" x14ac:dyDescent="0.2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" customHeight="1" x14ac:dyDescent="0.2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" customHeight="1" x14ac:dyDescent="0.2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" customHeight="1" x14ac:dyDescent="0.2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" customHeight="1" x14ac:dyDescent="0.2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" customHeight="1" x14ac:dyDescent="0.2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" customHeight="1" x14ac:dyDescent="0.2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" customHeight="1" x14ac:dyDescent="0.2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" customHeight="1" x14ac:dyDescent="0.2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" customHeight="1" x14ac:dyDescent="0.2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" customHeight="1" x14ac:dyDescent="0.2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" customHeight="1" x14ac:dyDescent="0.2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" customHeight="1" x14ac:dyDescent="0.2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" customHeight="1" x14ac:dyDescent="0.2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" customHeight="1" x14ac:dyDescent="0.2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" customHeight="1" x14ac:dyDescent="0.2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" customHeight="1" x14ac:dyDescent="0.2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" customHeight="1" x14ac:dyDescent="0.2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" customHeight="1" x14ac:dyDescent="0.2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" customHeight="1" x14ac:dyDescent="0.2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0</v>
      </c>
      <c r="G48" s="179">
        <f>SUM(B48:F48)</f>
        <v>0</v>
      </c>
    </row>
    <row r="49" spans="1:13" s="82" customFormat="1" ht="9.9" customHeight="1" x14ac:dyDescent="0.2">
      <c r="A49" s="461"/>
      <c r="B49" s="461"/>
      <c r="C49" s="461"/>
      <c r="D49" s="461"/>
      <c r="E49" s="461"/>
      <c r="F49" s="461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" customHeight="1" x14ac:dyDescent="0.2">
      <c r="A59" s="442" t="s">
        <v>420</v>
      </c>
      <c r="B59" s="442"/>
      <c r="C59" s="442"/>
      <c r="D59" s="442"/>
      <c r="E59" s="442"/>
      <c r="F59" s="442"/>
      <c r="G59" s="442"/>
      <c r="H59" s="442"/>
      <c r="I59" s="442"/>
      <c r="J59" s="442"/>
      <c r="K59" s="442"/>
      <c r="L59" s="442"/>
      <c r="M59" s="442"/>
    </row>
    <row r="60" spans="1:13" s="83" customFormat="1" ht="12" customHeight="1" x14ac:dyDescent="0.2">
      <c r="A60" s="52"/>
    </row>
  </sheetData>
  <sheetProtection algorithmName="SHA-512" hashValue="wbFdJOb914CBD53YAstOpwqOFJNWeTyZdBKVInMalUNo0vZWswNg2N47gP+GqB/TSjRZW6n4Go2ed2uheT4mAg==" saltValue="EYfyJE6ycbcuruXJQSCk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B4" sqref="B4:K19"/>
    </sheetView>
  </sheetViews>
  <sheetFormatPr defaultColWidth="9.109375" defaultRowHeight="13.2" x14ac:dyDescent="0.25"/>
  <cols>
    <col min="1" max="1" width="30.6640625" style="85" customWidth="1"/>
    <col min="2" max="14" width="8.6640625" style="85" customWidth="1"/>
    <col min="15" max="16384" width="9.109375" style="85"/>
  </cols>
  <sheetData>
    <row r="1" spans="1:14" s="84" customFormat="1" ht="39.9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" customHeight="1" x14ac:dyDescent="0.3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6"/>
    </row>
    <row r="4" spans="1:14" ht="24.9" customHeight="1" x14ac:dyDescent="0.2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" customHeight="1" x14ac:dyDescent="0.2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" customHeight="1" x14ac:dyDescent="0.2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" customHeight="1" x14ac:dyDescent="0.2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" customHeight="1" x14ac:dyDescent="0.2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" customHeight="1" x14ac:dyDescent="0.2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" customHeight="1" x14ac:dyDescent="0.25">
      <c r="A10" s="313" t="s">
        <v>44</v>
      </c>
      <c r="B10" s="256"/>
      <c r="C10" s="300"/>
      <c r="D10" s="256">
        <v>4</v>
      </c>
      <c r="E10" s="300">
        <v>9</v>
      </c>
      <c r="F10" s="256"/>
      <c r="G10" s="300"/>
      <c r="H10" s="256"/>
      <c r="I10" s="300">
        <v>1</v>
      </c>
      <c r="J10" s="256"/>
      <c r="K10" s="300"/>
      <c r="L10" s="225">
        <f t="shared" si="0"/>
        <v>4</v>
      </c>
      <c r="M10" s="225">
        <f t="shared" si="0"/>
        <v>10</v>
      </c>
      <c r="N10" s="225">
        <f t="shared" si="1"/>
        <v>14</v>
      </c>
    </row>
    <row r="11" spans="1:14" ht="24.9" customHeight="1" x14ac:dyDescent="0.25">
      <c r="A11" s="313" t="s">
        <v>45</v>
      </c>
      <c r="B11" s="256"/>
      <c r="C11" s="300"/>
      <c r="D11" s="256"/>
      <c r="E11" s="300">
        <v>1</v>
      </c>
      <c r="F11" s="256"/>
      <c r="G11" s="300"/>
      <c r="H11" s="256"/>
      <c r="I11" s="300"/>
      <c r="J11" s="256"/>
      <c r="K11" s="300"/>
      <c r="L11" s="225">
        <f t="shared" si="0"/>
        <v>0</v>
      </c>
      <c r="M11" s="225">
        <f t="shared" si="0"/>
        <v>1</v>
      </c>
      <c r="N11" s="225">
        <f t="shared" si="1"/>
        <v>1</v>
      </c>
    </row>
    <row r="12" spans="1:14" ht="24.9" customHeight="1" x14ac:dyDescent="0.25">
      <c r="A12" s="313" t="s">
        <v>46</v>
      </c>
      <c r="B12" s="256"/>
      <c r="C12" s="300"/>
      <c r="D12" s="256">
        <v>1</v>
      </c>
      <c r="E12" s="300">
        <v>1</v>
      </c>
      <c r="F12" s="256"/>
      <c r="G12" s="300"/>
      <c r="H12" s="256"/>
      <c r="I12" s="300"/>
      <c r="J12" s="256"/>
      <c r="K12" s="300"/>
      <c r="L12" s="225">
        <f t="shared" si="0"/>
        <v>1</v>
      </c>
      <c r="M12" s="225">
        <f t="shared" si="0"/>
        <v>1</v>
      </c>
      <c r="N12" s="225">
        <f t="shared" si="1"/>
        <v>2</v>
      </c>
    </row>
    <row r="13" spans="1:14" ht="24.9" customHeight="1" x14ac:dyDescent="0.2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" customHeight="1" x14ac:dyDescent="0.2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4.9" customHeight="1" x14ac:dyDescent="0.2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" customHeight="1" x14ac:dyDescent="0.2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" customHeight="1" x14ac:dyDescent="0.2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" customHeight="1" x14ac:dyDescent="0.2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" customHeight="1" x14ac:dyDescent="0.2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" customHeight="1" x14ac:dyDescent="0.2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" customHeight="1" x14ac:dyDescent="0.2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25">
        <f t="shared" si="0"/>
        <v>0</v>
      </c>
      <c r="M21" s="225">
        <f t="shared" si="0"/>
        <v>0</v>
      </c>
      <c r="N21" s="225">
        <f t="shared" si="1"/>
        <v>0</v>
      </c>
    </row>
    <row r="22" spans="1:14" ht="24.9" customHeight="1" x14ac:dyDescent="0.2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" customHeight="1" x14ac:dyDescent="0.2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" customHeight="1" x14ac:dyDescent="0.2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" customHeight="1" x14ac:dyDescent="0.2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" customHeight="1" x14ac:dyDescent="0.2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" customHeight="1" x14ac:dyDescent="0.2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" customHeight="1" x14ac:dyDescent="0.2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" customHeight="1" x14ac:dyDescent="0.2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" customHeight="1" x14ac:dyDescent="0.2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" customHeight="1" x14ac:dyDescent="0.2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" customHeight="1" x14ac:dyDescent="0.2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" customHeight="1" x14ac:dyDescent="0.2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" customHeight="1" x14ac:dyDescent="0.2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" customHeight="1" x14ac:dyDescent="0.2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" customHeight="1" x14ac:dyDescent="0.2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" customHeight="1" x14ac:dyDescent="0.2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" customHeight="1" x14ac:dyDescent="0.2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" customHeight="1" x14ac:dyDescent="0.2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" customHeight="1" x14ac:dyDescent="0.2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" customHeight="1" x14ac:dyDescent="0.2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" customHeight="1" x14ac:dyDescent="0.2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" customHeight="1" x14ac:dyDescent="0.2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" customHeight="1" x14ac:dyDescent="0.2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" customHeight="1" x14ac:dyDescent="0.2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" customHeight="1" x14ac:dyDescent="0.2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" customHeight="1" x14ac:dyDescent="0.2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5</v>
      </c>
      <c r="E48" s="227">
        <f t="shared" si="2"/>
        <v>11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1</v>
      </c>
      <c r="J48" s="227">
        <f t="shared" si="2"/>
        <v>0</v>
      </c>
      <c r="K48" s="227">
        <f t="shared" si="2"/>
        <v>0</v>
      </c>
      <c r="L48" s="226">
        <f t="shared" si="2"/>
        <v>5</v>
      </c>
      <c r="M48" s="226">
        <f>SUM(M4:M47)</f>
        <v>12</v>
      </c>
      <c r="N48" s="226">
        <f>L48+M48</f>
        <v>17</v>
      </c>
    </row>
    <row r="49" spans="1:14" ht="9.9" customHeight="1" x14ac:dyDescent="0.25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1" t="s">
        <v>504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1" t="s">
        <v>505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" customHeight="1" x14ac:dyDescent="0.2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5VJ9ESH/S7oUh9V1nhsvaiL2TOpSPFkOEyKbQGHnR42apFecpLaJwfCM/xMAKv0EzFC/oiHWU3Vh0tt/qmHrpw==" saltValue="SIW3lx0O5DjAKKshSKyf+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N7" sqref="N7"/>
    </sheetView>
  </sheetViews>
  <sheetFormatPr defaultColWidth="9.109375" defaultRowHeight="14.4" x14ac:dyDescent="0.25"/>
  <cols>
    <col min="1" max="1" width="30.6640625" style="63" customWidth="1"/>
    <col min="2" max="15" width="8.6640625" style="63" customWidth="1"/>
    <col min="16" max="18" width="8.6640625" style="84" customWidth="1"/>
    <col min="19" max="16384" width="9.109375" style="63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9" t="s">
        <v>82</v>
      </c>
      <c r="Q1" s="450"/>
      <c r="R1" s="451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7"/>
    </row>
    <row r="4" spans="1:21" ht="24.9" customHeight="1" x14ac:dyDescent="0.2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" customHeight="1" x14ac:dyDescent="0.2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>
        <v>1</v>
      </c>
      <c r="O5" s="300"/>
      <c r="P5" s="225">
        <f t="shared" ref="P5:Q47" si="0">B5+D5+F5+H5+J5+L5+N5</f>
        <v>1</v>
      </c>
      <c r="Q5" s="225">
        <f t="shared" si="0"/>
        <v>0</v>
      </c>
      <c r="R5" s="225">
        <f t="shared" ref="R5:R47" si="1">P5+Q5</f>
        <v>1</v>
      </c>
      <c r="S5" s="89">
        <f>'Quadro 1'!X5</f>
        <v>1</v>
      </c>
      <c r="T5" s="89">
        <f>'Quadro 1'!Y5</f>
        <v>0</v>
      </c>
      <c r="U5" s="89">
        <f>'Quadro 1'!Z5</f>
        <v>1</v>
      </c>
    </row>
    <row r="6" spans="1:21" ht="24.9" customHeight="1" x14ac:dyDescent="0.2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" customHeight="1" x14ac:dyDescent="0.2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>
        <v>2</v>
      </c>
      <c r="P7" s="225">
        <f t="shared" si="0"/>
        <v>0</v>
      </c>
      <c r="Q7" s="225">
        <f t="shared" si="0"/>
        <v>2</v>
      </c>
      <c r="R7" s="225">
        <f t="shared" si="1"/>
        <v>2</v>
      </c>
      <c r="S7" s="89">
        <f>'Quadro 1'!X7</f>
        <v>0</v>
      </c>
      <c r="T7" s="89">
        <f>'Quadro 1'!Y7</f>
        <v>2</v>
      </c>
      <c r="U7" s="89">
        <f>'Quadro 1'!Z7</f>
        <v>2</v>
      </c>
    </row>
    <row r="8" spans="1:21" ht="24.9" customHeight="1" x14ac:dyDescent="0.2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2</v>
      </c>
      <c r="O8" s="300">
        <v>5</v>
      </c>
      <c r="P8" s="225">
        <f t="shared" si="0"/>
        <v>2</v>
      </c>
      <c r="Q8" s="225">
        <f t="shared" si="0"/>
        <v>5</v>
      </c>
      <c r="R8" s="225">
        <f t="shared" si="1"/>
        <v>7</v>
      </c>
      <c r="S8" s="89">
        <f>'Quadro 1'!X8</f>
        <v>2</v>
      </c>
      <c r="T8" s="89">
        <f>'Quadro 1'!Y8</f>
        <v>5</v>
      </c>
      <c r="U8" s="89">
        <f>'Quadro 1'!Z8</f>
        <v>7</v>
      </c>
    </row>
    <row r="9" spans="1:21" ht="24.9" customHeight="1" x14ac:dyDescent="0.2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25">
        <f t="shared" si="0"/>
        <v>0</v>
      </c>
      <c r="Q9" s="225">
        <f t="shared" si="0"/>
        <v>0</v>
      </c>
      <c r="R9" s="225">
        <f t="shared" si="1"/>
        <v>0</v>
      </c>
      <c r="S9" s="89">
        <f>'Quadro 1'!X9</f>
        <v>0</v>
      </c>
      <c r="T9" s="89">
        <f>'Quadro 1'!Y9</f>
        <v>0</v>
      </c>
      <c r="U9" s="89">
        <f>'Quadro 1'!Z9</f>
        <v>0</v>
      </c>
    </row>
    <row r="10" spans="1:21" ht="24.9" customHeight="1" x14ac:dyDescent="0.25">
      <c r="A10" s="313" t="s">
        <v>44</v>
      </c>
      <c r="B10" s="307"/>
      <c r="C10" s="308"/>
      <c r="D10" s="256">
        <v>12</v>
      </c>
      <c r="E10" s="300">
        <v>22</v>
      </c>
      <c r="F10" s="256">
        <v>1</v>
      </c>
      <c r="G10" s="300">
        <v>2</v>
      </c>
      <c r="H10" s="256">
        <v>1</v>
      </c>
      <c r="I10" s="300">
        <v>7</v>
      </c>
      <c r="J10" s="256"/>
      <c r="K10" s="300"/>
      <c r="L10" s="256"/>
      <c r="M10" s="300"/>
      <c r="N10" s="256"/>
      <c r="O10" s="300"/>
      <c r="P10" s="225">
        <f t="shared" si="0"/>
        <v>14</v>
      </c>
      <c r="Q10" s="225">
        <f t="shared" si="0"/>
        <v>31</v>
      </c>
      <c r="R10" s="225">
        <f t="shared" si="1"/>
        <v>45</v>
      </c>
      <c r="S10" s="89">
        <f>'Quadro 1'!X10</f>
        <v>14</v>
      </c>
      <c r="T10" s="89">
        <f>'Quadro 1'!Y10</f>
        <v>31</v>
      </c>
      <c r="U10" s="89">
        <f>'Quadro 1'!Z10</f>
        <v>45</v>
      </c>
    </row>
    <row r="11" spans="1:21" ht="24.9" customHeight="1" x14ac:dyDescent="0.25">
      <c r="A11" s="313" t="s">
        <v>45</v>
      </c>
      <c r="B11" s="307"/>
      <c r="C11" s="308"/>
      <c r="D11" s="256">
        <v>5</v>
      </c>
      <c r="E11" s="300">
        <v>8</v>
      </c>
      <c r="F11" s="256">
        <v>2</v>
      </c>
      <c r="G11" s="300">
        <v>1</v>
      </c>
      <c r="H11" s="256">
        <v>2</v>
      </c>
      <c r="I11" s="300">
        <v>1</v>
      </c>
      <c r="J11" s="256"/>
      <c r="K11" s="300"/>
      <c r="L11" s="256"/>
      <c r="M11" s="300"/>
      <c r="N11" s="256"/>
      <c r="O11" s="300"/>
      <c r="P11" s="225">
        <f t="shared" si="0"/>
        <v>9</v>
      </c>
      <c r="Q11" s="225">
        <f t="shared" si="0"/>
        <v>10</v>
      </c>
      <c r="R11" s="225">
        <f t="shared" si="1"/>
        <v>19</v>
      </c>
      <c r="S11" s="89">
        <f>'Quadro 1'!X11</f>
        <v>9</v>
      </c>
      <c r="T11" s="89">
        <f>'Quadro 1'!Y11</f>
        <v>10</v>
      </c>
      <c r="U11" s="89">
        <f>'Quadro 1'!Z11</f>
        <v>19</v>
      </c>
    </row>
    <row r="12" spans="1:21" ht="24.9" customHeight="1" x14ac:dyDescent="0.25">
      <c r="A12" s="313" t="s">
        <v>46</v>
      </c>
      <c r="B12" s="307">
        <v>1</v>
      </c>
      <c r="C12" s="308"/>
      <c r="D12" s="256"/>
      <c r="E12" s="300"/>
      <c r="F12" s="256">
        <v>1</v>
      </c>
      <c r="G12" s="300">
        <v>1</v>
      </c>
      <c r="H12" s="256"/>
      <c r="I12" s="300">
        <v>1</v>
      </c>
      <c r="J12" s="256"/>
      <c r="K12" s="300"/>
      <c r="L12" s="256"/>
      <c r="M12" s="300"/>
      <c r="N12" s="256"/>
      <c r="O12" s="300"/>
      <c r="P12" s="225">
        <f t="shared" si="0"/>
        <v>2</v>
      </c>
      <c r="Q12" s="225">
        <f t="shared" si="0"/>
        <v>2</v>
      </c>
      <c r="R12" s="225">
        <f t="shared" si="1"/>
        <v>4</v>
      </c>
      <c r="S12" s="89">
        <f>'Quadro 1'!X12</f>
        <v>2</v>
      </c>
      <c r="T12" s="89">
        <f>'Quadro 1'!Y12</f>
        <v>2</v>
      </c>
      <c r="U12" s="89">
        <f>'Quadro 1'!Z12</f>
        <v>4</v>
      </c>
    </row>
    <row r="13" spans="1:21" ht="24.9" customHeight="1" x14ac:dyDescent="0.2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" customHeight="1" x14ac:dyDescent="0.25">
      <c r="A14" s="313" t="s">
        <v>48</v>
      </c>
      <c r="B14" s="307"/>
      <c r="C14" s="308"/>
      <c r="D14" s="256">
        <v>4</v>
      </c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4</v>
      </c>
      <c r="Q14" s="225">
        <f t="shared" si="0"/>
        <v>0</v>
      </c>
      <c r="R14" s="225">
        <f t="shared" si="1"/>
        <v>4</v>
      </c>
      <c r="S14" s="89">
        <f>'Quadro 1'!X14</f>
        <v>4</v>
      </c>
      <c r="T14" s="89">
        <f>'Quadro 1'!Y14</f>
        <v>0</v>
      </c>
      <c r="U14" s="89">
        <f>'Quadro 1'!Z14</f>
        <v>4</v>
      </c>
    </row>
    <row r="15" spans="1:21" ht="24.9" customHeight="1" x14ac:dyDescent="0.2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" customHeight="1" x14ac:dyDescent="0.2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" customHeight="1" x14ac:dyDescent="0.2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" customHeight="1" x14ac:dyDescent="0.2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" customHeight="1" x14ac:dyDescent="0.2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" customHeight="1" x14ac:dyDescent="0.2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" customHeight="1" x14ac:dyDescent="0.2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25">
        <f t="shared" si="0"/>
        <v>0</v>
      </c>
      <c r="Q21" s="225">
        <f t="shared" si="0"/>
        <v>0</v>
      </c>
      <c r="R21" s="225">
        <f t="shared" si="1"/>
        <v>0</v>
      </c>
      <c r="S21" s="89">
        <f>'Quadro 1'!X21</f>
        <v>0</v>
      </c>
      <c r="T21" s="89">
        <f>'Quadro 1'!Y21</f>
        <v>0</v>
      </c>
      <c r="U21" s="89">
        <f>'Quadro 1'!Z21</f>
        <v>0</v>
      </c>
    </row>
    <row r="22" spans="1:21" ht="24.9" customHeight="1" x14ac:dyDescent="0.2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" customHeight="1" x14ac:dyDescent="0.2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" customHeight="1" x14ac:dyDescent="0.2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" customHeight="1" x14ac:dyDescent="0.2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" customHeight="1" x14ac:dyDescent="0.2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" customHeight="1" x14ac:dyDescent="0.2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" customHeight="1" x14ac:dyDescent="0.2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" customHeight="1" x14ac:dyDescent="0.2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" customHeight="1" x14ac:dyDescent="0.2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" customHeight="1" x14ac:dyDescent="0.2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" customHeight="1" x14ac:dyDescent="0.2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" customHeight="1" x14ac:dyDescent="0.2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" customHeight="1" x14ac:dyDescent="0.2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" customHeight="1" x14ac:dyDescent="0.2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" customHeight="1" x14ac:dyDescent="0.2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" customHeight="1" x14ac:dyDescent="0.2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" customHeight="1" x14ac:dyDescent="0.2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" customHeight="1" x14ac:dyDescent="0.2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" customHeight="1" x14ac:dyDescent="0.2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" customHeight="1" x14ac:dyDescent="0.2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" customHeight="1" x14ac:dyDescent="0.2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" customHeight="1" x14ac:dyDescent="0.2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" customHeight="1" x14ac:dyDescent="0.2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" customHeight="1" x14ac:dyDescent="0.2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" customHeight="1" x14ac:dyDescent="0.2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" customHeight="1" x14ac:dyDescent="0.2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1</v>
      </c>
      <c r="C48" s="227">
        <f t="shared" ref="C48:O48" si="2">SUM(C4:C47)</f>
        <v>0</v>
      </c>
      <c r="D48" s="227">
        <f t="shared" si="2"/>
        <v>21</v>
      </c>
      <c r="E48" s="227">
        <f t="shared" si="2"/>
        <v>30</v>
      </c>
      <c r="F48" s="227">
        <f t="shared" si="2"/>
        <v>4</v>
      </c>
      <c r="G48" s="227">
        <f t="shared" si="2"/>
        <v>4</v>
      </c>
      <c r="H48" s="227">
        <f t="shared" si="2"/>
        <v>3</v>
      </c>
      <c r="I48" s="227">
        <f t="shared" si="2"/>
        <v>9</v>
      </c>
      <c r="J48" s="227">
        <f t="shared" si="2"/>
        <v>0</v>
      </c>
      <c r="K48" s="227">
        <f t="shared" si="2"/>
        <v>0</v>
      </c>
      <c r="L48" s="227">
        <f t="shared" si="2"/>
        <v>0</v>
      </c>
      <c r="M48" s="227">
        <f t="shared" si="2"/>
        <v>0</v>
      </c>
      <c r="N48" s="227">
        <f t="shared" si="2"/>
        <v>3</v>
      </c>
      <c r="O48" s="227">
        <f t="shared" si="2"/>
        <v>7</v>
      </c>
      <c r="P48" s="227">
        <f>SUM(P4:P47)</f>
        <v>32</v>
      </c>
      <c r="Q48" s="227">
        <f>SUM(Q4:Q47)</f>
        <v>50</v>
      </c>
      <c r="R48" s="227">
        <f>P48+Q48</f>
        <v>82</v>
      </c>
    </row>
    <row r="49" spans="1:18" ht="9.9" customHeight="1" x14ac:dyDescent="0.25">
      <c r="P49" s="90">
        <f>'Quadro 1'!X48</f>
        <v>32</v>
      </c>
      <c r="Q49" s="90">
        <f>'Quadro 1'!Y48</f>
        <v>50</v>
      </c>
      <c r="R49" s="90">
        <f>'Quadro 1'!Z48</f>
        <v>82</v>
      </c>
    </row>
    <row r="50" spans="1:18" s="87" customFormat="1" ht="13.35" customHeight="1" x14ac:dyDescent="0.3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" customHeight="1" x14ac:dyDescent="0.25">
      <c r="A55" s="442" t="s">
        <v>420</v>
      </c>
      <c r="B55" s="442"/>
      <c r="C55" s="442"/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P55" s="91"/>
      <c r="Q55" s="91"/>
      <c r="R55" s="91"/>
    </row>
    <row r="56" spans="1:18" s="87" customFormat="1" ht="12" customHeight="1" x14ac:dyDescent="0.3">
      <c r="A56" s="135" t="s">
        <v>509</v>
      </c>
      <c r="P56" s="91"/>
      <c r="Q56" s="91"/>
      <c r="R56" s="91"/>
    </row>
  </sheetData>
  <sheetProtection algorithmName="SHA-512" hashValue="fgaIDLRBlZNhfAVTXRr3w9gWXmPF9FXVRkVJmXEVpRNLoZJ9xh3GxU/0XpL/CkuGKzRx+Aqbb0l1b+Ltv19e3Q==" saltValue="sHdQMc+HfYCpTxA99FwQV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T45" activePane="bottomRight" state="frozen"/>
      <selection pane="topRight"/>
      <selection pane="bottomLeft"/>
      <selection pane="bottomRight" activeCell="H10" sqref="H10"/>
    </sheetView>
  </sheetViews>
  <sheetFormatPr defaultColWidth="9.109375" defaultRowHeight="14.4" x14ac:dyDescent="0.25"/>
  <cols>
    <col min="1" max="1" width="30.6640625" style="63" customWidth="1"/>
    <col min="2" max="7" width="8.6640625" style="63" customWidth="1"/>
    <col min="8" max="8" width="10.88671875" style="63" customWidth="1"/>
    <col min="9" max="9" width="9.44140625" style="63" customWidth="1"/>
    <col min="10" max="30" width="8.6640625" style="63" customWidth="1"/>
    <col min="31" max="16384" width="9.109375" style="63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9" t="s">
        <v>82</v>
      </c>
      <c r="AC1" s="450"/>
      <c r="AD1" s="451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80" t="s">
        <v>198</v>
      </c>
      <c r="K3" s="481"/>
      <c r="L3" s="480" t="s">
        <v>198</v>
      </c>
      <c r="M3" s="481"/>
      <c r="N3" s="480" t="s">
        <v>198</v>
      </c>
      <c r="O3" s="481"/>
      <c r="P3" s="485" t="s">
        <v>198</v>
      </c>
      <c r="Q3" s="486"/>
      <c r="R3" s="485" t="s">
        <v>198</v>
      </c>
      <c r="S3" s="486"/>
      <c r="T3" s="485" t="s">
        <v>198</v>
      </c>
      <c r="U3" s="486"/>
      <c r="V3" s="480" t="s">
        <v>198</v>
      </c>
      <c r="W3" s="481"/>
      <c r="X3" s="480" t="s">
        <v>198</v>
      </c>
      <c r="Y3" s="481"/>
      <c r="Z3" s="480" t="s">
        <v>198</v>
      </c>
      <c r="AA3" s="481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80"/>
      <c r="C4" s="181"/>
      <c r="D4" s="181"/>
      <c r="E4" s="181"/>
      <c r="F4" s="181"/>
      <c r="G4" s="182"/>
      <c r="H4" s="487" t="s">
        <v>199</v>
      </c>
      <c r="I4" s="487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71"/>
      <c r="I5" s="472"/>
      <c r="J5" s="471"/>
      <c r="K5" s="472"/>
      <c r="L5" s="398"/>
      <c r="M5" s="398"/>
      <c r="N5" s="398"/>
      <c r="O5" s="398"/>
      <c r="P5" s="398"/>
      <c r="Q5" s="398"/>
      <c r="R5" s="398"/>
      <c r="S5" s="398"/>
      <c r="T5" s="471"/>
      <c r="U5" s="472"/>
      <c r="V5" s="471"/>
      <c r="W5" s="472"/>
      <c r="X5" s="471"/>
      <c r="Y5" s="472"/>
      <c r="Z5" s="471"/>
      <c r="AA5" s="472"/>
      <c r="AB5" s="453"/>
      <c r="AC5" s="453"/>
      <c r="AD5" s="453"/>
    </row>
    <row r="6" spans="1:33" ht="15" customHeight="1" x14ac:dyDescent="0.25">
      <c r="A6" s="476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3"/>
      <c r="AC6" s="453"/>
      <c r="AD6" s="453"/>
    </row>
    <row r="7" spans="1:33" ht="24.9" customHeight="1" x14ac:dyDescent="0.25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" customHeight="1" x14ac:dyDescent="0.25">
      <c r="A8" s="313" t="s">
        <v>407</v>
      </c>
      <c r="B8" s="307">
        <v>1</v>
      </c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1</v>
      </c>
      <c r="AC8" s="225">
        <f t="shared" si="0"/>
        <v>0</v>
      </c>
      <c r="AD8" s="225">
        <f t="shared" ref="AD8:AD50" si="1">AB8+AC8</f>
        <v>1</v>
      </c>
      <c r="AE8" s="89">
        <f>'Quadro 1'!X5</f>
        <v>1</v>
      </c>
      <c r="AF8" s="89">
        <f>'Quadro 1'!Y5</f>
        <v>0</v>
      </c>
      <c r="AG8" s="89">
        <f>'Quadro 1'!Z5</f>
        <v>1</v>
      </c>
    </row>
    <row r="9" spans="1:33" ht="24.9" customHeight="1" x14ac:dyDescent="0.25">
      <c r="A9" s="313" t="s">
        <v>408</v>
      </c>
      <c r="B9" s="307"/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" customHeight="1" x14ac:dyDescent="0.25">
      <c r="A10" s="313" t="s">
        <v>409</v>
      </c>
      <c r="B10" s="307"/>
      <c r="C10" s="308">
        <v>2</v>
      </c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2</v>
      </c>
      <c r="AD10" s="225">
        <f t="shared" si="1"/>
        <v>2</v>
      </c>
      <c r="AE10" s="89">
        <f>'Quadro 1'!X7</f>
        <v>0</v>
      </c>
      <c r="AF10" s="89">
        <f>'Quadro 1'!Y7</f>
        <v>2</v>
      </c>
      <c r="AG10" s="89">
        <f>'Quadro 1'!Z7</f>
        <v>2</v>
      </c>
    </row>
    <row r="11" spans="1:33" ht="24.9" customHeight="1" x14ac:dyDescent="0.25">
      <c r="A11" s="313" t="s">
        <v>410</v>
      </c>
      <c r="B11" s="307">
        <v>2</v>
      </c>
      <c r="C11" s="308">
        <v>5</v>
      </c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2</v>
      </c>
      <c r="AC11" s="225">
        <f t="shared" si="0"/>
        <v>5</v>
      </c>
      <c r="AD11" s="225">
        <f t="shared" si="1"/>
        <v>7</v>
      </c>
      <c r="AE11" s="89">
        <f>'Quadro 1'!X8</f>
        <v>2</v>
      </c>
      <c r="AF11" s="89">
        <f>'Quadro 1'!Y8</f>
        <v>5</v>
      </c>
      <c r="AG11" s="89">
        <f>'Quadro 1'!Z8</f>
        <v>7</v>
      </c>
    </row>
    <row r="12" spans="1:33" ht="24.9" customHeight="1" x14ac:dyDescent="0.25">
      <c r="A12" s="313" t="s">
        <v>411</v>
      </c>
      <c r="B12" s="307"/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0</v>
      </c>
      <c r="AD12" s="225">
        <f t="shared" si="1"/>
        <v>0</v>
      </c>
      <c r="AE12" s="89">
        <f>'Quadro 1'!X9</f>
        <v>0</v>
      </c>
      <c r="AF12" s="89">
        <f>'Quadro 1'!Y9</f>
        <v>0</v>
      </c>
      <c r="AG12" s="89">
        <f>'Quadro 1'!Z9</f>
        <v>0</v>
      </c>
    </row>
    <row r="13" spans="1:33" ht="24.9" customHeight="1" x14ac:dyDescent="0.25">
      <c r="A13" s="313" t="s">
        <v>44</v>
      </c>
      <c r="B13" s="307">
        <v>14</v>
      </c>
      <c r="C13" s="308">
        <v>31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14</v>
      </c>
      <c r="AC13" s="225">
        <f t="shared" si="0"/>
        <v>31</v>
      </c>
      <c r="AD13" s="225">
        <f t="shared" si="1"/>
        <v>45</v>
      </c>
      <c r="AE13" s="89">
        <f>'Quadro 1'!X10</f>
        <v>14</v>
      </c>
      <c r="AF13" s="89">
        <f>'Quadro 1'!Y10</f>
        <v>31</v>
      </c>
      <c r="AG13" s="89">
        <f>'Quadro 1'!Z10</f>
        <v>45</v>
      </c>
    </row>
    <row r="14" spans="1:33" ht="24.9" customHeight="1" x14ac:dyDescent="0.25">
      <c r="A14" s="313" t="s">
        <v>45</v>
      </c>
      <c r="B14" s="307">
        <v>9</v>
      </c>
      <c r="C14" s="308">
        <v>10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9</v>
      </c>
      <c r="AC14" s="225">
        <f t="shared" si="0"/>
        <v>10</v>
      </c>
      <c r="AD14" s="225">
        <f t="shared" si="1"/>
        <v>19</v>
      </c>
      <c r="AE14" s="89">
        <f>'Quadro 1'!X11</f>
        <v>9</v>
      </c>
      <c r="AF14" s="89">
        <f>'Quadro 1'!Y11</f>
        <v>10</v>
      </c>
      <c r="AG14" s="89">
        <f>'Quadro 1'!Z11</f>
        <v>19</v>
      </c>
    </row>
    <row r="15" spans="1:33" ht="24.9" customHeight="1" x14ac:dyDescent="0.25">
      <c r="A15" s="313" t="s">
        <v>46</v>
      </c>
      <c r="B15" s="307">
        <v>2</v>
      </c>
      <c r="C15" s="308">
        <v>2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2</v>
      </c>
      <c r="AC15" s="225">
        <f t="shared" si="0"/>
        <v>2</v>
      </c>
      <c r="AD15" s="225">
        <f t="shared" si="1"/>
        <v>4</v>
      </c>
      <c r="AE15" s="89">
        <f>'Quadro 1'!X12</f>
        <v>2</v>
      </c>
      <c r="AF15" s="89">
        <f>'Quadro 1'!Y12</f>
        <v>2</v>
      </c>
      <c r="AG15" s="89">
        <f>'Quadro 1'!Z12</f>
        <v>4</v>
      </c>
    </row>
    <row r="16" spans="1:33" ht="24.9" customHeight="1" x14ac:dyDescent="0.25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" customHeight="1" x14ac:dyDescent="0.25">
      <c r="A17" s="313" t="s">
        <v>48</v>
      </c>
      <c r="B17" s="307">
        <v>4</v>
      </c>
      <c r="C17" s="308"/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4</v>
      </c>
      <c r="AC17" s="225">
        <f t="shared" si="0"/>
        <v>0</v>
      </c>
      <c r="AD17" s="225">
        <f t="shared" si="1"/>
        <v>4</v>
      </c>
      <c r="AE17" s="89">
        <f>'Quadro 1'!X14</f>
        <v>4</v>
      </c>
      <c r="AF17" s="89">
        <f>'Quadro 1'!Y14</f>
        <v>0</v>
      </c>
      <c r="AG17" s="89">
        <f>'Quadro 1'!Z14</f>
        <v>4</v>
      </c>
    </row>
    <row r="18" spans="1:33" ht="24.9" customHeight="1" x14ac:dyDescent="0.25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" customHeight="1" x14ac:dyDescent="0.25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" customHeight="1" x14ac:dyDescent="0.25">
      <c r="A20" s="313" t="s">
        <v>469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" customHeight="1" x14ac:dyDescent="0.25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" customHeight="1" x14ac:dyDescent="0.25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" customHeight="1" x14ac:dyDescent="0.25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" customHeight="1" x14ac:dyDescent="0.25">
      <c r="A24" s="313" t="s">
        <v>56</v>
      </c>
      <c r="B24" s="307"/>
      <c r="C24" s="308"/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/>
      <c r="U24" s="296"/>
      <c r="V24" s="275"/>
      <c r="W24" s="296"/>
      <c r="X24" s="275"/>
      <c r="Y24" s="296"/>
      <c r="Z24" s="275"/>
      <c r="AA24" s="296"/>
      <c r="AB24" s="225">
        <f t="shared" si="0"/>
        <v>0</v>
      </c>
      <c r="AC24" s="225">
        <f t="shared" si="0"/>
        <v>0</v>
      </c>
      <c r="AD24" s="225">
        <f t="shared" si="1"/>
        <v>0</v>
      </c>
      <c r="AE24" s="89">
        <f>'Quadro 1'!X21</f>
        <v>0</v>
      </c>
      <c r="AF24" s="89">
        <f>'Quadro 1'!Y21</f>
        <v>0</v>
      </c>
      <c r="AG24" s="89">
        <f>'Quadro 1'!Z21</f>
        <v>0</v>
      </c>
    </row>
    <row r="25" spans="1:33" ht="24.9" customHeight="1" x14ac:dyDescent="0.25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" customHeight="1" x14ac:dyDescent="0.25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" customHeight="1" x14ac:dyDescent="0.25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" customHeight="1" x14ac:dyDescent="0.25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" customHeight="1" x14ac:dyDescent="0.25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" customHeight="1" x14ac:dyDescent="0.25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" customHeight="1" x14ac:dyDescent="0.25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" customHeight="1" x14ac:dyDescent="0.25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" customHeight="1" x14ac:dyDescent="0.25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" customHeight="1" x14ac:dyDescent="0.25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" customHeight="1" x14ac:dyDescent="0.25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" customHeight="1" x14ac:dyDescent="0.25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" customHeight="1" x14ac:dyDescent="0.25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" customHeight="1" x14ac:dyDescent="0.25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" customHeight="1" x14ac:dyDescent="0.25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" customHeight="1" x14ac:dyDescent="0.25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" customHeight="1" x14ac:dyDescent="0.25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" customHeight="1" x14ac:dyDescent="0.25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" customHeight="1" x14ac:dyDescent="0.25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" customHeight="1" x14ac:dyDescent="0.25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" customHeight="1" x14ac:dyDescent="0.25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" customHeight="1" x14ac:dyDescent="0.25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" customHeight="1" x14ac:dyDescent="0.25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" customHeight="1" x14ac:dyDescent="0.25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" customHeight="1" x14ac:dyDescent="0.25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" customHeight="1" x14ac:dyDescent="0.25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32</v>
      </c>
      <c r="C51" s="227">
        <f t="shared" si="2"/>
        <v>50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0</v>
      </c>
      <c r="AA51" s="227">
        <f t="shared" si="2"/>
        <v>0</v>
      </c>
      <c r="AB51" s="227">
        <f t="shared" si="2"/>
        <v>32</v>
      </c>
      <c r="AC51" s="227">
        <f t="shared" si="2"/>
        <v>50</v>
      </c>
      <c r="AD51" s="227">
        <f>AB51+AC51</f>
        <v>82</v>
      </c>
    </row>
    <row r="52" spans="1:34" ht="9.9" customHeight="1" x14ac:dyDescent="0.25">
      <c r="A52" s="92"/>
      <c r="B52" s="92"/>
      <c r="C52" s="92"/>
      <c r="D52" s="92"/>
      <c r="E52" s="92"/>
      <c r="F52" s="92"/>
      <c r="G52" s="92"/>
      <c r="H52" s="387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32</v>
      </c>
      <c r="AC52" s="93">
        <f>'Quadro 1'!Y48</f>
        <v>50</v>
      </c>
      <c r="AD52" s="93">
        <f>'Quadro 1'!Z48</f>
        <v>82</v>
      </c>
    </row>
    <row r="53" spans="1:34" s="87" customFormat="1" ht="13.35" customHeight="1" x14ac:dyDescent="0.25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5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5">
      <c r="A56" s="473" t="s">
        <v>203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333"/>
    </row>
    <row r="57" spans="1:34" s="87" customFormat="1" ht="16.5" customHeight="1" x14ac:dyDescent="0.25">
      <c r="A57" s="473" t="s">
        <v>476</v>
      </c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spans="1:34" s="87" customFormat="1" ht="13.35" customHeight="1" x14ac:dyDescent="0.25">
      <c r="A58" s="474" t="s">
        <v>424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</row>
    <row r="59" spans="1:34" s="87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" customHeight="1" x14ac:dyDescent="0.3">
      <c r="A61" s="442" t="s">
        <v>420</v>
      </c>
      <c r="B61" s="442"/>
      <c r="C61" s="442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+O3gIgs0JCv+6EEu4o0jhMOiiot8jDSJ0A3oknaAOSqHntho0C1nomG77el+n+e9YHtsoA6WmYcuKiCnah0E0g==" saltValue="im2HkF2bCsq5UfCFAXXQVA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:J15"/>
    </sheetView>
  </sheetViews>
  <sheetFormatPr defaultColWidth="9.109375" defaultRowHeight="14.4" x14ac:dyDescent="0.25"/>
  <cols>
    <col min="1" max="1" width="26.88671875" style="56" customWidth="1"/>
    <col min="2" max="11" width="8.6640625" style="56" customWidth="1"/>
    <col min="12" max="13" width="8.6640625" style="80" customWidth="1"/>
    <col min="14" max="14" width="8.6640625" style="56" customWidth="1"/>
    <col min="15" max="15" width="9.109375" style="84"/>
    <col min="16" max="16384" width="9.109375" style="56"/>
  </cols>
  <sheetData>
    <row r="1" spans="1:15" ht="39.9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6"/>
    </row>
    <row r="2" spans="1:15" s="58" customFormat="1" ht="30" customHeight="1" x14ac:dyDescent="0.25">
      <c r="A2" s="446" t="s">
        <v>460</v>
      </c>
      <c r="B2" s="446" t="s">
        <v>458</v>
      </c>
      <c r="C2" s="446"/>
      <c r="D2" s="446" t="s">
        <v>459</v>
      </c>
      <c r="E2" s="446"/>
      <c r="F2" s="446" t="s">
        <v>204</v>
      </c>
      <c r="G2" s="446"/>
      <c r="H2" s="446" t="s">
        <v>205</v>
      </c>
      <c r="I2" s="446"/>
      <c r="J2" s="446" t="s">
        <v>206</v>
      </c>
      <c r="K2" s="446"/>
      <c r="L2" s="446" t="s">
        <v>40</v>
      </c>
      <c r="M2" s="446"/>
      <c r="N2" s="446" t="s">
        <v>40</v>
      </c>
    </row>
    <row r="3" spans="1:15" s="58" customFormat="1" ht="15" customHeight="1" x14ac:dyDescent="0.2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6"/>
    </row>
    <row r="4" spans="1:15" s="58" customFormat="1" ht="24.9" customHeight="1" x14ac:dyDescent="0.25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" customHeight="1" x14ac:dyDescent="0.25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" customHeight="1" x14ac:dyDescent="0.25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" customHeight="1" x14ac:dyDescent="0.25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" customHeight="1" x14ac:dyDescent="0.25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" customHeight="1" x14ac:dyDescent="0.25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" customHeight="1" x14ac:dyDescent="0.25">
      <c r="A10" s="313" t="s">
        <v>44</v>
      </c>
      <c r="B10" s="291"/>
      <c r="C10" s="292"/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4.9" customHeight="1" x14ac:dyDescent="0.25">
      <c r="A11" s="313" t="s">
        <v>45</v>
      </c>
      <c r="B11" s="291"/>
      <c r="C11" s="292"/>
      <c r="D11" s="291"/>
      <c r="E11" s="292"/>
      <c r="F11" s="291"/>
      <c r="G11" s="292"/>
      <c r="H11" s="291"/>
      <c r="I11" s="292"/>
      <c r="J11" s="291"/>
      <c r="K11" s="292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4.9" customHeight="1" x14ac:dyDescent="0.25">
      <c r="A12" s="313" t="s">
        <v>46</v>
      </c>
      <c r="B12" s="291">
        <v>11.379861111111111</v>
      </c>
      <c r="C12" s="292"/>
      <c r="D12" s="291"/>
      <c r="E12" s="292"/>
      <c r="F12" s="291">
        <v>0.36458333333333331</v>
      </c>
      <c r="G12" s="292"/>
      <c r="H12" s="291">
        <v>1.1229166666666666</v>
      </c>
      <c r="I12" s="292"/>
      <c r="J12" s="291">
        <v>0.51944444444444449</v>
      </c>
      <c r="K12" s="292"/>
      <c r="L12" s="232">
        <f t="shared" si="0"/>
        <v>13.386805555555556</v>
      </c>
      <c r="M12" s="232">
        <f t="shared" si="0"/>
        <v>0</v>
      </c>
      <c r="N12" s="232">
        <f t="shared" si="1"/>
        <v>13.386805555555556</v>
      </c>
    </row>
    <row r="13" spans="1:15" s="58" customFormat="1" ht="24.9" customHeight="1" x14ac:dyDescent="0.25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" customHeight="1" x14ac:dyDescent="0.25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" customHeight="1" x14ac:dyDescent="0.25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" customHeight="1" x14ac:dyDescent="0.25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" customHeight="1" x14ac:dyDescent="0.25">
      <c r="A17" s="313" t="s">
        <v>469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" customHeight="1" x14ac:dyDescent="0.25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" customHeight="1" x14ac:dyDescent="0.25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" customHeight="1" x14ac:dyDescent="0.25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" customHeight="1" x14ac:dyDescent="0.25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" customHeight="1" x14ac:dyDescent="0.25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" customHeight="1" x14ac:dyDescent="0.25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" customHeight="1" x14ac:dyDescent="0.25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" customHeight="1" x14ac:dyDescent="0.25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" customHeight="1" x14ac:dyDescent="0.25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" customHeight="1" x14ac:dyDescent="0.25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" customHeight="1" x14ac:dyDescent="0.25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" customHeight="1" x14ac:dyDescent="0.25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" customHeight="1" x14ac:dyDescent="0.25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" customHeight="1" x14ac:dyDescent="0.25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" customHeight="1" x14ac:dyDescent="0.25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" customHeight="1" x14ac:dyDescent="0.25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" customHeight="1" x14ac:dyDescent="0.25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" customHeight="1" x14ac:dyDescent="0.25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" customHeight="1" x14ac:dyDescent="0.25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" customHeight="1" x14ac:dyDescent="0.25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" customHeight="1" x14ac:dyDescent="0.25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" customHeight="1" x14ac:dyDescent="0.25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" customHeight="1" x14ac:dyDescent="0.25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" customHeight="1" x14ac:dyDescent="0.25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" customHeight="1" x14ac:dyDescent="0.25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" customHeight="1" x14ac:dyDescent="0.25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" customHeight="1" x14ac:dyDescent="0.25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" customHeight="1" x14ac:dyDescent="0.25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" customHeight="1" x14ac:dyDescent="0.25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" customHeight="1" x14ac:dyDescent="0.25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11.379861111111111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0.36458333333333331</v>
      </c>
      <c r="G48" s="234">
        <f t="shared" si="2"/>
        <v>0</v>
      </c>
      <c r="H48" s="234">
        <f t="shared" si="2"/>
        <v>1.1229166666666666</v>
      </c>
      <c r="I48" s="234">
        <f t="shared" si="2"/>
        <v>0</v>
      </c>
      <c r="J48" s="234">
        <f t="shared" si="2"/>
        <v>0.51944444444444449</v>
      </c>
      <c r="K48" s="234">
        <f t="shared" si="2"/>
        <v>0</v>
      </c>
      <c r="L48" s="234">
        <f>SUM(L4:L47)</f>
        <v>13.386805555555556</v>
      </c>
      <c r="M48" s="234">
        <f>SUM(M4:M47)</f>
        <v>0</v>
      </c>
      <c r="N48" s="234">
        <f>L48+M48</f>
        <v>13.386805555555556</v>
      </c>
    </row>
    <row r="49" spans="1:15" s="58" customFormat="1" ht="9.9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5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5">
      <c r="A51" s="50" t="s">
        <v>510</v>
      </c>
      <c r="L51" s="97"/>
      <c r="M51" s="97"/>
    </row>
    <row r="52" spans="1:15" s="52" customFormat="1" ht="13.35" customHeight="1" x14ac:dyDescent="0.25">
      <c r="A52" s="52" t="s">
        <v>511</v>
      </c>
      <c r="L52" s="97"/>
      <c r="M52" s="97"/>
    </row>
    <row r="53" spans="1:15" s="52" customFormat="1" ht="13.35" customHeight="1" x14ac:dyDescent="0.25">
      <c r="A53" s="52" t="s">
        <v>465</v>
      </c>
      <c r="L53" s="97"/>
      <c r="M53" s="97"/>
    </row>
    <row r="54" spans="1:15" s="52" customFormat="1" ht="13.35" customHeight="1" x14ac:dyDescent="0.3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" customHeight="1" x14ac:dyDescent="0.25">
      <c r="A56" s="442" t="s">
        <v>420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+hoNlD9pXohjxho7XBdQJUzwvFg1QRDDhbhuYXFM6VFEQHJaEM+67FmLNzXiUijK2iP21r2DEoSAKT7vgj0eIg==" saltValue="rC4SN44+xOwg7eQ/rpkN8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54" customWidth="1"/>
    <col min="2" max="5" width="14" style="54" customWidth="1"/>
    <col min="6" max="7" width="14" style="79" customWidth="1"/>
    <col min="8" max="8" width="14" style="56" customWidth="1"/>
    <col min="9" max="13" width="6.6640625" style="54" customWidth="1"/>
    <col min="14" max="16384" width="9.109375" style="54"/>
  </cols>
  <sheetData>
    <row r="1" spans="1:8" ht="39.9" customHeight="1" x14ac:dyDescent="0.35">
      <c r="A1" s="444" t="s">
        <v>461</v>
      </c>
      <c r="B1" s="444"/>
      <c r="C1" s="444"/>
      <c r="D1" s="444"/>
      <c r="E1" s="444"/>
      <c r="F1" s="444"/>
      <c r="G1" s="444"/>
      <c r="H1" s="444"/>
    </row>
    <row r="2" spans="1:8" s="46" customFormat="1" ht="15" customHeight="1" x14ac:dyDescent="0.35">
      <c r="A2" s="446" t="s">
        <v>207</v>
      </c>
      <c r="B2" s="446" t="s">
        <v>208</v>
      </c>
      <c r="C2" s="446"/>
      <c r="D2" s="446" t="s">
        <v>464</v>
      </c>
      <c r="E2" s="446"/>
      <c r="F2" s="446" t="s">
        <v>40</v>
      </c>
      <c r="G2" s="446"/>
      <c r="H2" s="446" t="s">
        <v>40</v>
      </c>
    </row>
    <row r="3" spans="1:8" s="46" customFormat="1" ht="15" customHeight="1" x14ac:dyDescent="0.3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6"/>
    </row>
    <row r="4" spans="1:8" s="46" customFormat="1" ht="24.9" customHeight="1" x14ac:dyDescent="0.3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" customHeight="1" x14ac:dyDescent="0.3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" customHeight="1" x14ac:dyDescent="0.3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" customHeight="1" x14ac:dyDescent="0.3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" customHeight="1" x14ac:dyDescent="0.3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" customHeight="1" x14ac:dyDescent="0.3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" customHeight="1" x14ac:dyDescent="0.3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" customHeight="1" x14ac:dyDescent="0.3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" customHeight="1" x14ac:dyDescent="0.3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" customHeight="1" x14ac:dyDescent="0.3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" customHeight="1" x14ac:dyDescent="0.3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" customHeight="1" x14ac:dyDescent="0.3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" customHeight="1" x14ac:dyDescent="0.3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" customHeight="1" x14ac:dyDescent="0.35">
      <c r="A17" s="313" t="s">
        <v>469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" customHeight="1" x14ac:dyDescent="0.3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" customHeight="1" x14ac:dyDescent="0.3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" customHeight="1" x14ac:dyDescent="0.3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" customHeight="1" x14ac:dyDescent="0.3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" customHeight="1" x14ac:dyDescent="0.3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" customHeight="1" x14ac:dyDescent="0.3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" customHeight="1" x14ac:dyDescent="0.3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" customHeight="1" x14ac:dyDescent="0.3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" customHeight="1" x14ac:dyDescent="0.3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" customHeight="1" x14ac:dyDescent="0.3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" customHeight="1" x14ac:dyDescent="0.3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" customHeight="1" x14ac:dyDescent="0.3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" customHeight="1" x14ac:dyDescent="0.3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" customHeight="1" x14ac:dyDescent="0.3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" customHeight="1" x14ac:dyDescent="0.3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" customHeight="1" x14ac:dyDescent="0.3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" customHeight="1" x14ac:dyDescent="0.3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" customHeight="1" x14ac:dyDescent="0.3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" customHeight="1" x14ac:dyDescent="0.3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" customHeight="1" x14ac:dyDescent="0.3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" customHeight="1" x14ac:dyDescent="0.3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" customHeight="1" x14ac:dyDescent="0.3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" customHeight="1" x14ac:dyDescent="0.3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" customHeight="1" x14ac:dyDescent="0.3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" customHeight="1" x14ac:dyDescent="0.3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" customHeight="1" x14ac:dyDescent="0.3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" customHeight="1" x14ac:dyDescent="0.3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" customHeight="1" x14ac:dyDescent="0.3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" customHeight="1" x14ac:dyDescent="0.3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" customHeight="1" x14ac:dyDescent="0.3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3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" customHeight="1" x14ac:dyDescent="0.3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512</v>
      </c>
      <c r="F51" s="335"/>
      <c r="G51" s="335"/>
      <c r="H51" s="336"/>
    </row>
    <row r="52" spans="1:13" s="51" customFormat="1" ht="18.75" customHeight="1" x14ac:dyDescent="0.3">
      <c r="A52" s="51" t="s">
        <v>513</v>
      </c>
      <c r="F52" s="77"/>
      <c r="G52" s="77"/>
      <c r="H52" s="52"/>
    </row>
    <row r="53" spans="1:13" s="51" customFormat="1" ht="12" customHeight="1" x14ac:dyDescent="0.3">
      <c r="A53" s="52" t="s">
        <v>514</v>
      </c>
      <c r="F53" s="77"/>
      <c r="G53" s="77"/>
      <c r="H53" s="52"/>
    </row>
    <row r="54" spans="1:13" s="51" customFormat="1" ht="12" customHeight="1" x14ac:dyDescent="0.3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" customHeight="1" x14ac:dyDescent="0.3">
      <c r="A56" s="442" t="s">
        <v>420</v>
      </c>
      <c r="B56" s="442"/>
      <c r="C56" s="442"/>
      <c r="D56" s="442"/>
      <c r="E56" s="442"/>
      <c r="F56" s="442"/>
      <c r="G56" s="442"/>
      <c r="H56" s="442"/>
      <c r="I56" s="442"/>
      <c r="J56" s="442"/>
      <c r="K56" s="442"/>
      <c r="L56" s="442"/>
      <c r="M56" s="442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35">
      <c r="F58" s="79"/>
      <c r="G58" s="79"/>
      <c r="H58" s="56"/>
    </row>
    <row r="59" spans="1:13" s="46" customFormat="1" x14ac:dyDescent="0.35">
      <c r="F59" s="79"/>
      <c r="G59" s="79"/>
      <c r="H59" s="56"/>
    </row>
    <row r="60" spans="1:13" x14ac:dyDescent="0.35">
      <c r="A60" s="99"/>
    </row>
  </sheetData>
  <sheetProtection algorithmName="SHA-512" hashValue="fZzIkWyqYXp+4A8/+N60mSrGSIJLdJ2c5uVJu7OPRgsVF0zMBOg1YLITah554Wks9yaMJKkB/onNkwRPwxssQA==" saltValue="9mDxyOxeGjKRwP6xiHRZL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P41" activePane="bottomRight" state="frozen"/>
      <selection pane="topRight"/>
      <selection pane="bottomLeft"/>
      <selection pane="bottomRight" activeCell="Q5" sqref="Q5"/>
    </sheetView>
  </sheetViews>
  <sheetFormatPr defaultColWidth="9.109375" defaultRowHeight="14.4" x14ac:dyDescent="0.35"/>
  <cols>
    <col min="1" max="1" width="30.6640625" style="46" customWidth="1"/>
    <col min="2" max="27" width="8.6640625" style="46" customWidth="1"/>
    <col min="28" max="29" width="8.6640625" style="54" customWidth="1"/>
    <col min="30" max="30" width="8.6640625" style="56" customWidth="1"/>
    <col min="31" max="16384" width="9.109375" style="46"/>
  </cols>
  <sheetData>
    <row r="1" spans="1:30" s="58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35">
      <c r="A2" s="446" t="s">
        <v>209</v>
      </c>
      <c r="B2" s="446" t="s">
        <v>210</v>
      </c>
      <c r="C2" s="446"/>
      <c r="D2" s="446" t="s">
        <v>211</v>
      </c>
      <c r="E2" s="446" t="s">
        <v>212</v>
      </c>
      <c r="F2" s="446" t="s">
        <v>213</v>
      </c>
      <c r="G2" s="446"/>
      <c r="H2" s="446" t="s">
        <v>214</v>
      </c>
      <c r="I2" s="446"/>
      <c r="J2" s="446" t="s">
        <v>215</v>
      </c>
      <c r="K2" s="446"/>
      <c r="L2" s="446" t="s">
        <v>216</v>
      </c>
      <c r="M2" s="446"/>
      <c r="N2" s="446" t="s">
        <v>217</v>
      </c>
      <c r="O2" s="446"/>
      <c r="P2" s="446" t="s">
        <v>218</v>
      </c>
      <c r="Q2" s="446"/>
      <c r="R2" s="446" t="s">
        <v>219</v>
      </c>
      <c r="S2" s="446"/>
      <c r="T2" s="446" t="s">
        <v>220</v>
      </c>
      <c r="U2" s="446"/>
      <c r="V2" s="446" t="s">
        <v>221</v>
      </c>
      <c r="W2" s="446"/>
      <c r="X2" s="446" t="s">
        <v>222</v>
      </c>
      <c r="Y2" s="446"/>
      <c r="Z2" s="446" t="s">
        <v>223</v>
      </c>
      <c r="AA2" s="446"/>
      <c r="AB2" s="446" t="s">
        <v>76</v>
      </c>
      <c r="AC2" s="446"/>
      <c r="AD2" s="446" t="s">
        <v>40</v>
      </c>
    </row>
    <row r="3" spans="1:30" ht="15" customHeight="1" x14ac:dyDescent="0.3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6"/>
    </row>
    <row r="4" spans="1:30" ht="24.9" customHeight="1" x14ac:dyDescent="0.3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" customHeight="1" x14ac:dyDescent="0.3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>
        <v>0.5</v>
      </c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0.5</v>
      </c>
      <c r="AD5" s="348">
        <f t="shared" ref="AD5:AD47" si="1">AB5+AC5</f>
        <v>0.5</v>
      </c>
    </row>
    <row r="6" spans="1:30" ht="24.9" customHeight="1" x14ac:dyDescent="0.3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4.9" customHeight="1" x14ac:dyDescent="0.35">
      <c r="A7" s="313" t="s">
        <v>409</v>
      </c>
      <c r="B7" s="346"/>
      <c r="C7" s="347"/>
      <c r="D7" s="346"/>
      <c r="E7" s="347">
        <v>6</v>
      </c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>
        <v>2.5</v>
      </c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8.5</v>
      </c>
      <c r="AD7" s="348">
        <f t="shared" si="1"/>
        <v>8.5</v>
      </c>
    </row>
    <row r="8" spans="1:30" ht="24.9" customHeight="1" x14ac:dyDescent="0.3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>
        <v>17</v>
      </c>
      <c r="Q8" s="347">
        <v>8.5</v>
      </c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17</v>
      </c>
      <c r="AC8" s="348">
        <f t="shared" si="0"/>
        <v>8.5</v>
      </c>
      <c r="AD8" s="348">
        <f t="shared" si="1"/>
        <v>25.5</v>
      </c>
    </row>
    <row r="9" spans="1:30" ht="24.9" customHeight="1" x14ac:dyDescent="0.3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" customHeight="1" x14ac:dyDescent="0.35">
      <c r="A10" s="313" t="s">
        <v>44</v>
      </c>
      <c r="B10" s="346"/>
      <c r="C10" s="347"/>
      <c r="D10" s="346">
        <v>65</v>
      </c>
      <c r="E10" s="347">
        <v>37</v>
      </c>
      <c r="F10" s="346">
        <v>5</v>
      </c>
      <c r="G10" s="347">
        <v>22</v>
      </c>
      <c r="H10" s="346">
        <v>17</v>
      </c>
      <c r="I10" s="347">
        <v>134</v>
      </c>
      <c r="J10" s="346"/>
      <c r="K10" s="347"/>
      <c r="L10" s="346"/>
      <c r="M10" s="347"/>
      <c r="N10" s="346"/>
      <c r="O10" s="347">
        <v>8</v>
      </c>
      <c r="P10" s="346">
        <v>66</v>
      </c>
      <c r="Q10" s="347">
        <v>65.5</v>
      </c>
      <c r="R10" s="346"/>
      <c r="S10" s="347"/>
      <c r="T10" s="346"/>
      <c r="U10" s="347"/>
      <c r="V10" s="346"/>
      <c r="W10" s="347">
        <v>2</v>
      </c>
      <c r="X10" s="346"/>
      <c r="Y10" s="347"/>
      <c r="Z10" s="346">
        <v>27</v>
      </c>
      <c r="AA10" s="347">
        <v>45</v>
      </c>
      <c r="AB10" s="348">
        <f t="shared" si="0"/>
        <v>180</v>
      </c>
      <c r="AC10" s="348">
        <f t="shared" si="0"/>
        <v>313.5</v>
      </c>
      <c r="AD10" s="348">
        <f t="shared" si="1"/>
        <v>493.5</v>
      </c>
    </row>
    <row r="11" spans="1:30" ht="24.9" customHeight="1" x14ac:dyDescent="0.35">
      <c r="A11" s="313" t="s">
        <v>45</v>
      </c>
      <c r="B11" s="346"/>
      <c r="C11" s="347"/>
      <c r="D11" s="346"/>
      <c r="E11" s="347"/>
      <c r="F11" s="346"/>
      <c r="G11" s="347"/>
      <c r="H11" s="346">
        <v>11</v>
      </c>
      <c r="I11" s="347"/>
      <c r="J11" s="346"/>
      <c r="K11" s="347"/>
      <c r="L11" s="346"/>
      <c r="M11" s="347"/>
      <c r="N11" s="346"/>
      <c r="O11" s="347">
        <v>16</v>
      </c>
      <c r="P11" s="346">
        <v>16</v>
      </c>
      <c r="Q11" s="347">
        <v>13</v>
      </c>
      <c r="R11" s="346"/>
      <c r="S11" s="347"/>
      <c r="T11" s="346"/>
      <c r="U11" s="347"/>
      <c r="V11" s="346">
        <v>3</v>
      </c>
      <c r="W11" s="347"/>
      <c r="X11" s="346"/>
      <c r="Y11" s="347"/>
      <c r="Z11" s="346"/>
      <c r="AA11" s="347">
        <v>5.5</v>
      </c>
      <c r="AB11" s="348">
        <f t="shared" si="0"/>
        <v>30</v>
      </c>
      <c r="AC11" s="348">
        <f t="shared" si="0"/>
        <v>34.5</v>
      </c>
      <c r="AD11" s="348">
        <f t="shared" si="1"/>
        <v>64.5</v>
      </c>
    </row>
    <row r="12" spans="1:30" ht="24.9" customHeight="1" x14ac:dyDescent="0.35">
      <c r="A12" s="313" t="s">
        <v>46</v>
      </c>
      <c r="B12" s="346"/>
      <c r="C12" s="347"/>
      <c r="D12" s="346"/>
      <c r="E12" s="347"/>
      <c r="F12" s="346"/>
      <c r="G12" s="347">
        <v>2</v>
      </c>
      <c r="H12" s="346"/>
      <c r="I12" s="347"/>
      <c r="J12" s="346"/>
      <c r="K12" s="347"/>
      <c r="L12" s="346"/>
      <c r="M12" s="347"/>
      <c r="N12" s="346"/>
      <c r="O12" s="347"/>
      <c r="P12" s="346">
        <v>2.5</v>
      </c>
      <c r="Q12" s="347">
        <v>9</v>
      </c>
      <c r="R12" s="346"/>
      <c r="S12" s="347"/>
      <c r="T12" s="346"/>
      <c r="U12" s="347"/>
      <c r="V12" s="346"/>
      <c r="W12" s="347"/>
      <c r="X12" s="346"/>
      <c r="Y12" s="347"/>
      <c r="Z12" s="346">
        <v>1</v>
      </c>
      <c r="AA12" s="347"/>
      <c r="AB12" s="348">
        <f t="shared" si="0"/>
        <v>3.5</v>
      </c>
      <c r="AC12" s="348">
        <f t="shared" si="0"/>
        <v>11</v>
      </c>
      <c r="AD12" s="348">
        <f t="shared" si="1"/>
        <v>14.5</v>
      </c>
    </row>
    <row r="13" spans="1:30" ht="24.9" customHeight="1" x14ac:dyDescent="0.3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" customHeight="1" x14ac:dyDescent="0.35">
      <c r="A14" s="313" t="s">
        <v>48</v>
      </c>
      <c r="B14" s="346"/>
      <c r="C14" s="347"/>
      <c r="D14" s="346"/>
      <c r="E14" s="347"/>
      <c r="F14" s="346">
        <v>2</v>
      </c>
      <c r="G14" s="347"/>
      <c r="H14" s="346"/>
      <c r="I14" s="347"/>
      <c r="J14" s="346"/>
      <c r="K14" s="347"/>
      <c r="L14" s="346"/>
      <c r="M14" s="347"/>
      <c r="N14" s="346"/>
      <c r="O14" s="347"/>
      <c r="P14" s="346">
        <v>2.5</v>
      </c>
      <c r="Q14" s="347"/>
      <c r="R14" s="346"/>
      <c r="S14" s="347"/>
      <c r="T14" s="346"/>
      <c r="U14" s="347"/>
      <c r="V14" s="346"/>
      <c r="W14" s="347"/>
      <c r="X14" s="346"/>
      <c r="Y14" s="347"/>
      <c r="Z14" s="346">
        <v>2</v>
      </c>
      <c r="AA14" s="347"/>
      <c r="AB14" s="348">
        <f t="shared" si="0"/>
        <v>6.5</v>
      </c>
      <c r="AC14" s="348">
        <f t="shared" si="0"/>
        <v>0</v>
      </c>
      <c r="AD14" s="348">
        <f t="shared" si="1"/>
        <v>6.5</v>
      </c>
    </row>
    <row r="15" spans="1:30" ht="24.9" customHeight="1" x14ac:dyDescent="0.3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" customHeight="1" x14ac:dyDescent="0.3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" customHeight="1" x14ac:dyDescent="0.35">
      <c r="A17" s="313" t="s">
        <v>469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" customHeight="1" x14ac:dyDescent="0.3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" customHeight="1" x14ac:dyDescent="0.3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" customHeight="1" x14ac:dyDescent="0.3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" customHeight="1" x14ac:dyDescent="0.35">
      <c r="A21" s="313" t="s">
        <v>56</v>
      </c>
      <c r="B21" s="346"/>
      <c r="C21" s="347"/>
      <c r="D21" s="346"/>
      <c r="E21" s="347"/>
      <c r="F21" s="346"/>
      <c r="G21" s="347"/>
      <c r="H21" s="346"/>
      <c r="I21" s="347"/>
      <c r="J21" s="346"/>
      <c r="K21" s="347"/>
      <c r="L21" s="346"/>
      <c r="M21" s="347"/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/>
      <c r="Y21" s="347"/>
      <c r="Z21" s="346"/>
      <c r="AA21" s="347"/>
      <c r="AB21" s="348">
        <f t="shared" si="0"/>
        <v>0</v>
      </c>
      <c r="AC21" s="348">
        <f t="shared" si="0"/>
        <v>0</v>
      </c>
      <c r="AD21" s="348">
        <f t="shared" si="1"/>
        <v>0</v>
      </c>
    </row>
    <row r="22" spans="1:30" ht="24.9" customHeight="1" x14ac:dyDescent="0.3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" customHeight="1" x14ac:dyDescent="0.3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" customHeight="1" x14ac:dyDescent="0.3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" customHeight="1" x14ac:dyDescent="0.3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" customHeight="1" x14ac:dyDescent="0.3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" customHeight="1" x14ac:dyDescent="0.3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" customHeight="1" x14ac:dyDescent="0.3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" customHeight="1" x14ac:dyDescent="0.3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" customHeight="1" x14ac:dyDescent="0.3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" customHeight="1" x14ac:dyDescent="0.3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" customHeight="1" x14ac:dyDescent="0.3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" customHeight="1" x14ac:dyDescent="0.3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" customHeight="1" x14ac:dyDescent="0.3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" customHeight="1" x14ac:dyDescent="0.3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" customHeight="1" x14ac:dyDescent="0.3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" customHeight="1" x14ac:dyDescent="0.3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" customHeight="1" x14ac:dyDescent="0.3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" customHeight="1" x14ac:dyDescent="0.3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" customHeight="1" x14ac:dyDescent="0.3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" customHeight="1" x14ac:dyDescent="0.3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" customHeight="1" x14ac:dyDescent="0.3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" customHeight="1" x14ac:dyDescent="0.3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" customHeight="1" x14ac:dyDescent="0.3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" customHeight="1" x14ac:dyDescent="0.3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" customHeight="1" x14ac:dyDescent="0.3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" customHeight="1" x14ac:dyDescent="0.3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35">
      <c r="A48" s="57" t="s">
        <v>76</v>
      </c>
      <c r="B48" s="352">
        <f t="shared" ref="B48:AA48" si="2">SUM(B4:B47)</f>
        <v>0</v>
      </c>
      <c r="C48" s="352">
        <f t="shared" si="2"/>
        <v>0</v>
      </c>
      <c r="D48" s="352">
        <f t="shared" si="2"/>
        <v>65</v>
      </c>
      <c r="E48" s="352">
        <f t="shared" si="2"/>
        <v>43</v>
      </c>
      <c r="F48" s="352">
        <f t="shared" si="2"/>
        <v>7</v>
      </c>
      <c r="G48" s="352">
        <f t="shared" si="2"/>
        <v>24</v>
      </c>
      <c r="H48" s="352">
        <f t="shared" si="2"/>
        <v>28</v>
      </c>
      <c r="I48" s="352">
        <f t="shared" si="2"/>
        <v>134</v>
      </c>
      <c r="J48" s="352">
        <f t="shared" si="2"/>
        <v>0</v>
      </c>
      <c r="K48" s="352">
        <f t="shared" si="2"/>
        <v>0</v>
      </c>
      <c r="L48" s="352">
        <f t="shared" si="2"/>
        <v>0</v>
      </c>
      <c r="M48" s="352">
        <f t="shared" si="2"/>
        <v>0</v>
      </c>
      <c r="N48" s="352">
        <f t="shared" si="2"/>
        <v>0</v>
      </c>
      <c r="O48" s="352">
        <f t="shared" si="2"/>
        <v>24</v>
      </c>
      <c r="P48" s="352">
        <f t="shared" si="2"/>
        <v>104</v>
      </c>
      <c r="Q48" s="352">
        <f t="shared" si="2"/>
        <v>99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3</v>
      </c>
      <c r="W48" s="352">
        <f t="shared" si="2"/>
        <v>2</v>
      </c>
      <c r="X48" s="352">
        <f t="shared" si="2"/>
        <v>0</v>
      </c>
      <c r="Y48" s="352">
        <f t="shared" si="2"/>
        <v>0</v>
      </c>
      <c r="Z48" s="352">
        <f t="shared" si="2"/>
        <v>30</v>
      </c>
      <c r="AA48" s="352">
        <f t="shared" si="2"/>
        <v>50.5</v>
      </c>
      <c r="AB48" s="352">
        <f>SUM(AB4:AB47)</f>
        <v>237</v>
      </c>
      <c r="AC48" s="352">
        <f>SUM(AC4:AC47)</f>
        <v>376.5</v>
      </c>
      <c r="AD48" s="352">
        <f>SUM(AD4:AD47)</f>
        <v>613.5</v>
      </c>
    </row>
    <row r="49" spans="1:30" ht="9.9" customHeight="1" x14ac:dyDescent="0.35">
      <c r="A49" s="443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5" customHeight="1" x14ac:dyDescent="0.3">
      <c r="A51" s="50" t="s">
        <v>515</v>
      </c>
      <c r="B51" s="50"/>
      <c r="C51" s="50"/>
      <c r="D51" s="50"/>
      <c r="AD51" s="52"/>
    </row>
    <row r="52" spans="1:30" s="51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" customHeight="1" x14ac:dyDescent="0.3">
      <c r="A54" s="442" t="s">
        <v>420</v>
      </c>
      <c r="B54" s="442"/>
      <c r="C54" s="442"/>
      <c r="D54" s="442"/>
      <c r="E54" s="442"/>
      <c r="F54" s="442"/>
      <c r="G54" s="442"/>
      <c r="H54" s="442"/>
      <c r="I54" s="442"/>
      <c r="J54" s="442"/>
      <c r="K54" s="442"/>
      <c r="L54" s="442"/>
      <c r="M54" s="442"/>
      <c r="AD54" s="52"/>
    </row>
    <row r="55" spans="1:30" s="51" customFormat="1" ht="12" customHeight="1" x14ac:dyDescent="0.3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MyF+PeH391+DT4iW7l0xBdVDPseZVg7q/Ch0IoLpwURkaiFfbsg6ihIk4KpDXanQzlH+sxdmdppbGbthZKf3Ww==" saltValue="axXfNvrMBvBr+qGK6E6IB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838"/>
  <sheetViews>
    <sheetView showGridLines="0" zoomScaleNormal="100" workbookViewId="0">
      <pane ySplit="1" topLeftCell="A235" activePane="bottomLeft" state="frozen"/>
      <selection pane="bottomLeft" activeCell="D48" sqref="D48"/>
    </sheetView>
  </sheetViews>
  <sheetFormatPr defaultColWidth="9.109375" defaultRowHeight="12" x14ac:dyDescent="0.25"/>
  <cols>
    <col min="1" max="1" width="30.6640625" style="58" customWidth="1"/>
    <col min="2" max="3" width="20.6640625" style="58" customWidth="1"/>
    <col min="4" max="4" width="40.44140625" style="58" customWidth="1"/>
    <col min="5" max="7" width="9.109375" style="383"/>
    <col min="8" max="21" width="9.109375" style="389"/>
    <col min="22" max="16384" width="9.109375" style="58"/>
  </cols>
  <sheetData>
    <row r="1" spans="1:21" s="101" customFormat="1" ht="39.9" customHeight="1" x14ac:dyDescent="0.25">
      <c r="A1" s="454" t="s">
        <v>441</v>
      </c>
      <c r="B1" s="454"/>
      <c r="C1" s="454"/>
      <c r="D1" s="454"/>
      <c r="E1" s="382"/>
      <c r="F1" s="382"/>
      <c r="G1" s="382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2" t="s">
        <v>10</v>
      </c>
      <c r="B3" s="492" t="s">
        <v>225</v>
      </c>
      <c r="C3" s="493"/>
      <c r="D3" s="103" t="s">
        <v>226</v>
      </c>
    </row>
    <row r="4" spans="1:21" ht="15" customHeight="1" x14ac:dyDescent="0.25">
      <c r="A4" s="353">
        <v>45429</v>
      </c>
      <c r="B4" s="494" t="s">
        <v>232</v>
      </c>
      <c r="C4" s="495"/>
      <c r="D4" s="496" t="s">
        <v>227</v>
      </c>
    </row>
    <row r="5" spans="1:21" ht="24.9" customHeight="1" x14ac:dyDescent="0.25">
      <c r="A5" s="104" t="s">
        <v>467</v>
      </c>
      <c r="B5" s="105" t="s">
        <v>228</v>
      </c>
      <c r="C5" s="106" t="s">
        <v>229</v>
      </c>
      <c r="D5" s="497"/>
    </row>
    <row r="6" spans="1:21" ht="21.9" customHeight="1" x14ac:dyDescent="0.25">
      <c r="A6" s="190" t="s">
        <v>200</v>
      </c>
      <c r="B6" s="254">
        <v>2</v>
      </c>
      <c r="C6" s="286"/>
      <c r="D6" s="237" t="s">
        <v>233</v>
      </c>
      <c r="E6" s="384" t="s">
        <v>230</v>
      </c>
    </row>
    <row r="7" spans="1:21" ht="21.9" customHeight="1" x14ac:dyDescent="0.25">
      <c r="A7" s="191" t="s">
        <v>431</v>
      </c>
      <c r="B7" s="374"/>
      <c r="C7" s="375"/>
      <c r="D7" s="237"/>
      <c r="E7" s="383" t="s">
        <v>231</v>
      </c>
    </row>
    <row r="8" spans="1:21" ht="21.9" customHeight="1" x14ac:dyDescent="0.25">
      <c r="A8" s="191" t="s">
        <v>201</v>
      </c>
      <c r="B8" s="256"/>
      <c r="C8" s="287"/>
      <c r="D8" s="237"/>
      <c r="E8" s="383" t="s">
        <v>232</v>
      </c>
    </row>
    <row r="9" spans="1:21" ht="21.9" customHeight="1" x14ac:dyDescent="0.25">
      <c r="A9" s="191" t="s">
        <v>466</v>
      </c>
      <c r="B9" s="256"/>
      <c r="C9" s="287"/>
      <c r="D9" s="237"/>
    </row>
    <row r="10" spans="1:21" ht="21.9" customHeight="1" x14ac:dyDescent="0.25">
      <c r="A10" s="192" t="s">
        <v>233</v>
      </c>
      <c r="B10" s="255"/>
      <c r="C10" s="288"/>
      <c r="D10" s="237"/>
    </row>
    <row r="11" spans="1:21" ht="21.9" customHeight="1" x14ac:dyDescent="0.25">
      <c r="A11" s="107" t="s">
        <v>76</v>
      </c>
      <c r="B11" s="179">
        <f>SUM(B6:B10)</f>
        <v>2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88" t="s">
        <v>406</v>
      </c>
      <c r="C13" s="488"/>
      <c r="D13" s="488"/>
      <c r="E13" s="385"/>
      <c r="F13" s="385"/>
      <c r="G13" s="385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5" customHeight="1" x14ac:dyDescent="0.25">
      <c r="A14" s="52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7" t="s">
        <v>10</v>
      </c>
      <c r="B17" s="492" t="s">
        <v>225</v>
      </c>
      <c r="C17" s="493"/>
      <c r="D17" s="103" t="s">
        <v>226</v>
      </c>
    </row>
    <row r="18" spans="1:21" ht="15" customHeight="1" x14ac:dyDescent="0.25">
      <c r="A18" s="353">
        <v>45590</v>
      </c>
      <c r="B18" s="494" t="s">
        <v>231</v>
      </c>
      <c r="C18" s="495"/>
      <c r="D18" s="496" t="s">
        <v>227</v>
      </c>
    </row>
    <row r="19" spans="1:21" ht="24.9" customHeight="1" x14ac:dyDescent="0.25">
      <c r="A19" s="104" t="s">
        <v>467</v>
      </c>
      <c r="B19" s="105" t="s">
        <v>228</v>
      </c>
      <c r="C19" s="108" t="s">
        <v>229</v>
      </c>
      <c r="D19" s="497"/>
    </row>
    <row r="20" spans="1:21" ht="21.9" customHeight="1" x14ac:dyDescent="0.25">
      <c r="A20" s="190" t="s">
        <v>200</v>
      </c>
      <c r="B20" s="254">
        <v>1</v>
      </c>
      <c r="C20" s="286"/>
      <c r="D20" s="237" t="s">
        <v>233</v>
      </c>
    </row>
    <row r="21" spans="1:21" ht="21.9" customHeight="1" x14ac:dyDescent="0.25">
      <c r="A21" s="191" t="s">
        <v>431</v>
      </c>
      <c r="B21" s="374"/>
      <c r="C21" s="375"/>
      <c r="D21" s="237"/>
      <c r="E21" s="384"/>
    </row>
    <row r="22" spans="1:21" ht="21.9" customHeight="1" x14ac:dyDescent="0.25">
      <c r="A22" s="191" t="s">
        <v>201</v>
      </c>
      <c r="B22" s="256"/>
      <c r="C22" s="287"/>
      <c r="D22" s="237"/>
    </row>
    <row r="23" spans="1:21" ht="21.9" customHeight="1" x14ac:dyDescent="0.25">
      <c r="A23" s="191" t="s">
        <v>466</v>
      </c>
      <c r="B23" s="256"/>
      <c r="C23" s="287"/>
      <c r="D23" s="237"/>
    </row>
    <row r="24" spans="1:21" ht="21.9" customHeight="1" x14ac:dyDescent="0.25">
      <c r="A24" s="192" t="s">
        <v>233</v>
      </c>
      <c r="B24" s="255"/>
      <c r="C24" s="288"/>
      <c r="D24" s="237"/>
    </row>
    <row r="25" spans="1:21" ht="21.9" customHeight="1" x14ac:dyDescent="0.25">
      <c r="A25" s="107" t="s">
        <v>76</v>
      </c>
      <c r="B25" s="179">
        <f>SUM(B20:B24)</f>
        <v>1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88" t="s">
        <v>406</v>
      </c>
      <c r="C27" s="488"/>
      <c r="D27" s="488"/>
      <c r="E27" s="385"/>
      <c r="F27" s="385"/>
      <c r="G27" s="385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7" t="s">
        <v>10</v>
      </c>
      <c r="B31" s="492" t="s">
        <v>225</v>
      </c>
      <c r="C31" s="493"/>
      <c r="D31" s="103" t="s">
        <v>226</v>
      </c>
    </row>
    <row r="32" spans="1:21" ht="15" customHeight="1" x14ac:dyDescent="0.25">
      <c r="A32" s="353">
        <v>45596</v>
      </c>
      <c r="B32" s="494" t="s">
        <v>231</v>
      </c>
      <c r="C32" s="495"/>
      <c r="D32" s="496" t="s">
        <v>227</v>
      </c>
    </row>
    <row r="33" spans="1:21" ht="24.9" customHeight="1" x14ac:dyDescent="0.25">
      <c r="A33" s="104" t="s">
        <v>467</v>
      </c>
      <c r="B33" s="105" t="s">
        <v>228</v>
      </c>
      <c r="C33" s="108" t="s">
        <v>229</v>
      </c>
      <c r="D33" s="497"/>
    </row>
    <row r="34" spans="1:21" ht="21.9" customHeight="1" x14ac:dyDescent="0.25">
      <c r="A34" s="190" t="s">
        <v>200</v>
      </c>
      <c r="B34" s="254">
        <v>1</v>
      </c>
      <c r="C34" s="286"/>
      <c r="D34" s="237" t="s">
        <v>233</v>
      </c>
    </row>
    <row r="35" spans="1:21" ht="21.9" customHeight="1" x14ac:dyDescent="0.25">
      <c r="A35" s="191" t="s">
        <v>431</v>
      </c>
      <c r="B35" s="374"/>
      <c r="C35" s="375"/>
      <c r="D35" s="237"/>
      <c r="E35" s="384"/>
    </row>
    <row r="36" spans="1:21" ht="21.9" customHeight="1" x14ac:dyDescent="0.25">
      <c r="A36" s="191" t="s">
        <v>201</v>
      </c>
      <c r="B36" s="256"/>
      <c r="C36" s="287"/>
      <c r="D36" s="237"/>
    </row>
    <row r="37" spans="1:21" ht="21.9" customHeight="1" x14ac:dyDescent="0.25">
      <c r="A37" s="191" t="s">
        <v>466</v>
      </c>
      <c r="B37" s="256"/>
      <c r="C37" s="287"/>
      <c r="D37" s="237"/>
    </row>
    <row r="38" spans="1:21" ht="21.9" customHeight="1" x14ac:dyDescent="0.25">
      <c r="A38" s="192" t="s">
        <v>233</v>
      </c>
      <c r="B38" s="255"/>
      <c r="C38" s="288"/>
      <c r="D38" s="237"/>
    </row>
    <row r="39" spans="1:21" ht="21.9" customHeight="1" x14ac:dyDescent="0.25">
      <c r="A39" s="107" t="s">
        <v>76</v>
      </c>
      <c r="B39" s="179">
        <f>SUM(B34:B38)</f>
        <v>1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88" t="s">
        <v>406</v>
      </c>
      <c r="C41" s="488"/>
      <c r="D41" s="488"/>
      <c r="E41" s="385"/>
      <c r="F41" s="385"/>
      <c r="G41" s="385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7" t="s">
        <v>10</v>
      </c>
      <c r="B45" s="492" t="s">
        <v>225</v>
      </c>
      <c r="C45" s="493"/>
      <c r="D45" s="103" t="s">
        <v>226</v>
      </c>
    </row>
    <row r="46" spans="1:21" ht="15" customHeight="1" x14ac:dyDescent="0.25">
      <c r="A46" s="353">
        <v>45632</v>
      </c>
      <c r="B46" s="494" t="s">
        <v>231</v>
      </c>
      <c r="C46" s="495"/>
      <c r="D46" s="496" t="s">
        <v>227</v>
      </c>
    </row>
    <row r="47" spans="1:21" ht="24.9" customHeight="1" x14ac:dyDescent="0.25">
      <c r="A47" s="104" t="s">
        <v>467</v>
      </c>
      <c r="B47" s="105" t="s">
        <v>228</v>
      </c>
      <c r="C47" s="108" t="s">
        <v>229</v>
      </c>
      <c r="D47" s="497"/>
    </row>
    <row r="48" spans="1:21" ht="21.9" customHeight="1" x14ac:dyDescent="0.25">
      <c r="A48" s="190" t="s">
        <v>200</v>
      </c>
      <c r="B48" s="254">
        <v>1</v>
      </c>
      <c r="C48" s="286"/>
      <c r="D48" s="237" t="s">
        <v>233</v>
      </c>
    </row>
    <row r="49" spans="1:21" ht="21.9" customHeight="1" x14ac:dyDescent="0.25">
      <c r="A49" s="191" t="s">
        <v>431</v>
      </c>
      <c r="B49" s="374"/>
      <c r="C49" s="375"/>
      <c r="D49" s="237"/>
      <c r="E49" s="384"/>
    </row>
    <row r="50" spans="1:21" ht="21.9" customHeight="1" x14ac:dyDescent="0.25">
      <c r="A50" s="191" t="s">
        <v>201</v>
      </c>
      <c r="B50" s="256"/>
      <c r="C50" s="287"/>
      <c r="D50" s="237"/>
    </row>
    <row r="51" spans="1:21" ht="21.9" customHeight="1" x14ac:dyDescent="0.25">
      <c r="A51" s="191" t="s">
        <v>466</v>
      </c>
      <c r="B51" s="256"/>
      <c r="C51" s="287"/>
      <c r="D51" s="237"/>
    </row>
    <row r="52" spans="1:21" ht="21.9" customHeight="1" x14ac:dyDescent="0.25">
      <c r="A52" s="192" t="s">
        <v>233</v>
      </c>
      <c r="B52" s="255"/>
      <c r="C52" s="288"/>
      <c r="D52" s="237"/>
    </row>
    <row r="53" spans="1:21" ht="21.9" customHeight="1" x14ac:dyDescent="0.25">
      <c r="A53" s="107" t="s">
        <v>76</v>
      </c>
      <c r="B53" s="168">
        <f>SUM(B48:B52)</f>
        <v>1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88" t="s">
        <v>406</v>
      </c>
      <c r="C55" s="488"/>
      <c r="D55" s="488"/>
      <c r="E55" s="385"/>
      <c r="F55" s="385"/>
      <c r="G55" s="385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1:21" ht="15" customHeight="1" x14ac:dyDescent="0.25">
      <c r="A56" s="52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7" t="s">
        <v>10</v>
      </c>
      <c r="B59" s="492" t="s">
        <v>225</v>
      </c>
      <c r="C59" s="493"/>
      <c r="D59" s="103" t="s">
        <v>226</v>
      </c>
    </row>
    <row r="60" spans="1:21" ht="15" customHeight="1" x14ac:dyDescent="0.25">
      <c r="A60" s="353" t="s">
        <v>422</v>
      </c>
      <c r="B60" s="494"/>
      <c r="C60" s="495"/>
      <c r="D60" s="496" t="s">
        <v>227</v>
      </c>
    </row>
    <row r="61" spans="1:21" ht="24.9" customHeight="1" x14ac:dyDescent="0.25">
      <c r="A61" s="104" t="s">
        <v>467</v>
      </c>
      <c r="B61" s="105" t="s">
        <v>228</v>
      </c>
      <c r="C61" s="108" t="s">
        <v>229</v>
      </c>
      <c r="D61" s="497"/>
    </row>
    <row r="62" spans="1:21" ht="21.9" customHeight="1" x14ac:dyDescent="0.25">
      <c r="A62" s="187" t="s">
        <v>200</v>
      </c>
      <c r="B62" s="254"/>
      <c r="C62" s="286"/>
      <c r="D62" s="237"/>
    </row>
    <row r="63" spans="1:21" ht="21.9" customHeight="1" x14ac:dyDescent="0.25">
      <c r="A63" s="191" t="s">
        <v>431</v>
      </c>
      <c r="B63" s="374"/>
      <c r="C63" s="375"/>
      <c r="D63" s="237"/>
      <c r="E63" s="384"/>
    </row>
    <row r="64" spans="1:21" ht="21.9" customHeight="1" x14ac:dyDescent="0.25">
      <c r="A64" s="188" t="s">
        <v>201</v>
      </c>
      <c r="B64" s="256"/>
      <c r="C64" s="287"/>
      <c r="D64" s="237"/>
    </row>
    <row r="65" spans="1:21" ht="21.9" customHeight="1" x14ac:dyDescent="0.25">
      <c r="A65" s="191" t="s">
        <v>466</v>
      </c>
      <c r="B65" s="256"/>
      <c r="C65" s="287"/>
      <c r="D65" s="237"/>
    </row>
    <row r="66" spans="1:21" ht="21.9" customHeight="1" x14ac:dyDescent="0.25">
      <c r="A66" s="189" t="s">
        <v>233</v>
      </c>
      <c r="B66" s="255"/>
      <c r="C66" s="288"/>
      <c r="D66" s="237"/>
    </row>
    <row r="67" spans="1:21" ht="21.9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88" t="s">
        <v>406</v>
      </c>
      <c r="C69" s="488"/>
      <c r="D69" s="488"/>
      <c r="E69" s="385"/>
      <c r="F69" s="385"/>
      <c r="G69" s="385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7" t="s">
        <v>10</v>
      </c>
      <c r="B73" s="492" t="s">
        <v>225</v>
      </c>
      <c r="C73" s="493"/>
      <c r="D73" s="103" t="s">
        <v>226</v>
      </c>
    </row>
    <row r="74" spans="1:21" ht="15" customHeight="1" x14ac:dyDescent="0.25">
      <c r="A74" s="353" t="s">
        <v>422</v>
      </c>
      <c r="B74" s="494"/>
      <c r="C74" s="495"/>
      <c r="D74" s="496" t="s">
        <v>227</v>
      </c>
    </row>
    <row r="75" spans="1:21" ht="24.9" customHeight="1" x14ac:dyDescent="0.25">
      <c r="A75" s="104" t="s">
        <v>467</v>
      </c>
      <c r="B75" s="105" t="s">
        <v>228</v>
      </c>
      <c r="C75" s="108" t="s">
        <v>229</v>
      </c>
      <c r="D75" s="497"/>
    </row>
    <row r="76" spans="1:21" ht="21.9" customHeight="1" x14ac:dyDescent="0.25">
      <c r="A76" s="187" t="s">
        <v>200</v>
      </c>
      <c r="B76" s="254"/>
      <c r="C76" s="286"/>
      <c r="D76" s="237"/>
    </row>
    <row r="77" spans="1:21" ht="21.9" customHeight="1" x14ac:dyDescent="0.25">
      <c r="A77" s="191" t="s">
        <v>431</v>
      </c>
      <c r="B77" s="374"/>
      <c r="C77" s="375"/>
      <c r="D77" s="237"/>
      <c r="E77" s="384"/>
    </row>
    <row r="78" spans="1:21" ht="21.9" customHeight="1" x14ac:dyDescent="0.25">
      <c r="A78" s="188" t="s">
        <v>201</v>
      </c>
      <c r="B78" s="256"/>
      <c r="C78" s="287"/>
      <c r="D78" s="237"/>
    </row>
    <row r="79" spans="1:21" ht="21.9" customHeight="1" x14ac:dyDescent="0.25">
      <c r="A79" s="191" t="s">
        <v>466</v>
      </c>
      <c r="B79" s="256"/>
      <c r="C79" s="287"/>
      <c r="D79" s="237"/>
    </row>
    <row r="80" spans="1:21" ht="21.9" customHeight="1" x14ac:dyDescent="0.25">
      <c r="A80" s="189" t="s">
        <v>233</v>
      </c>
      <c r="B80" s="255"/>
      <c r="C80" s="288"/>
      <c r="D80" s="237"/>
    </row>
    <row r="81" spans="1:21" ht="21.9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88" t="s">
        <v>406</v>
      </c>
      <c r="C83" s="488"/>
      <c r="D83" s="488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7" t="s">
        <v>10</v>
      </c>
      <c r="B87" s="492" t="s">
        <v>225</v>
      </c>
      <c r="C87" s="493"/>
      <c r="D87" s="103" t="s">
        <v>226</v>
      </c>
    </row>
    <row r="88" spans="1:21" ht="15" customHeight="1" x14ac:dyDescent="0.25">
      <c r="A88" s="353" t="s">
        <v>422</v>
      </c>
      <c r="B88" s="494"/>
      <c r="C88" s="495"/>
      <c r="D88" s="496" t="s">
        <v>227</v>
      </c>
    </row>
    <row r="89" spans="1:21" ht="24.9" customHeight="1" x14ac:dyDescent="0.25">
      <c r="A89" s="104" t="s">
        <v>467</v>
      </c>
      <c r="B89" s="105" t="s">
        <v>228</v>
      </c>
      <c r="C89" s="108" t="s">
        <v>229</v>
      </c>
      <c r="D89" s="497"/>
    </row>
    <row r="90" spans="1:21" ht="21.9" customHeight="1" x14ac:dyDescent="0.25">
      <c r="A90" s="187" t="s">
        <v>200</v>
      </c>
      <c r="B90" s="254"/>
      <c r="C90" s="286"/>
      <c r="D90" s="237"/>
    </row>
    <row r="91" spans="1:21" ht="21.9" customHeight="1" x14ac:dyDescent="0.25">
      <c r="A91" s="191" t="s">
        <v>431</v>
      </c>
      <c r="B91" s="374"/>
      <c r="C91" s="375"/>
      <c r="D91" s="237"/>
      <c r="E91" s="384"/>
    </row>
    <row r="92" spans="1:21" ht="21.9" customHeight="1" x14ac:dyDescent="0.25">
      <c r="A92" s="188" t="s">
        <v>201</v>
      </c>
      <c r="B92" s="256"/>
      <c r="C92" s="287"/>
      <c r="D92" s="237"/>
    </row>
    <row r="93" spans="1:21" ht="21.9" customHeight="1" x14ac:dyDescent="0.25">
      <c r="A93" s="191" t="s">
        <v>466</v>
      </c>
      <c r="B93" s="256"/>
      <c r="C93" s="287"/>
      <c r="D93" s="237"/>
    </row>
    <row r="94" spans="1:21" ht="21.9" customHeight="1" x14ac:dyDescent="0.25">
      <c r="A94" s="189" t="s">
        <v>233</v>
      </c>
      <c r="B94" s="255"/>
      <c r="C94" s="288"/>
      <c r="D94" s="237"/>
    </row>
    <row r="95" spans="1:21" ht="21.9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88" t="s">
        <v>406</v>
      </c>
      <c r="C97" s="488"/>
      <c r="D97" s="488"/>
      <c r="E97" s="385"/>
      <c r="F97" s="385"/>
      <c r="G97" s="385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7" t="s">
        <v>10</v>
      </c>
      <c r="B101" s="492" t="s">
        <v>225</v>
      </c>
      <c r="C101" s="493"/>
      <c r="D101" s="103" t="s">
        <v>226</v>
      </c>
    </row>
    <row r="102" spans="1:21" ht="15" customHeight="1" x14ac:dyDescent="0.25">
      <c r="A102" s="353" t="s">
        <v>422</v>
      </c>
      <c r="B102" s="494"/>
      <c r="C102" s="495"/>
      <c r="D102" s="496" t="s">
        <v>227</v>
      </c>
    </row>
    <row r="103" spans="1:21" ht="24.9" customHeight="1" x14ac:dyDescent="0.25">
      <c r="A103" s="104" t="s">
        <v>467</v>
      </c>
      <c r="B103" s="105" t="s">
        <v>228</v>
      </c>
      <c r="C103" s="108" t="s">
        <v>229</v>
      </c>
      <c r="D103" s="497"/>
    </row>
    <row r="104" spans="1:21" ht="21.9" customHeight="1" x14ac:dyDescent="0.25">
      <c r="A104" s="187" t="s">
        <v>200</v>
      </c>
      <c r="B104" s="254"/>
      <c r="C104" s="286"/>
      <c r="D104" s="237"/>
    </row>
    <row r="105" spans="1:21" ht="21.9" customHeight="1" x14ac:dyDescent="0.25">
      <c r="A105" s="191" t="s">
        <v>431</v>
      </c>
      <c r="B105" s="374"/>
      <c r="C105" s="375"/>
      <c r="D105" s="237"/>
      <c r="E105" s="384"/>
    </row>
    <row r="106" spans="1:21" ht="21.9" customHeight="1" x14ac:dyDescent="0.25">
      <c r="A106" s="188" t="s">
        <v>201</v>
      </c>
      <c r="B106" s="256"/>
      <c r="C106" s="287"/>
      <c r="D106" s="237"/>
    </row>
    <row r="107" spans="1:21" ht="21.9" customHeight="1" x14ac:dyDescent="0.25">
      <c r="A107" s="191" t="s">
        <v>466</v>
      </c>
      <c r="B107" s="256"/>
      <c r="C107" s="287"/>
      <c r="D107" s="237"/>
    </row>
    <row r="108" spans="1:21" ht="21.9" customHeight="1" x14ac:dyDescent="0.25">
      <c r="A108" s="189" t="s">
        <v>233</v>
      </c>
      <c r="B108" s="255"/>
      <c r="C108" s="288"/>
      <c r="D108" s="237"/>
    </row>
    <row r="109" spans="1:21" ht="21.9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88" t="s">
        <v>406</v>
      </c>
      <c r="C111" s="488"/>
      <c r="D111" s="488"/>
      <c r="E111" s="385"/>
      <c r="F111" s="385"/>
      <c r="G111" s="385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7" t="s">
        <v>10</v>
      </c>
      <c r="B115" s="492" t="s">
        <v>225</v>
      </c>
      <c r="C115" s="493"/>
      <c r="D115" s="103" t="s">
        <v>226</v>
      </c>
    </row>
    <row r="116" spans="1:21" ht="15" customHeight="1" x14ac:dyDescent="0.25">
      <c r="A116" s="353" t="s">
        <v>422</v>
      </c>
      <c r="B116" s="494"/>
      <c r="C116" s="495"/>
      <c r="D116" s="496" t="s">
        <v>227</v>
      </c>
    </row>
    <row r="117" spans="1:21" ht="24.9" customHeight="1" x14ac:dyDescent="0.25">
      <c r="A117" s="104" t="s">
        <v>467</v>
      </c>
      <c r="B117" s="105" t="s">
        <v>228</v>
      </c>
      <c r="C117" s="108" t="s">
        <v>229</v>
      </c>
      <c r="D117" s="497"/>
    </row>
    <row r="118" spans="1:21" ht="21.9" customHeight="1" x14ac:dyDescent="0.25">
      <c r="A118" s="187" t="s">
        <v>200</v>
      </c>
      <c r="B118" s="254"/>
      <c r="C118" s="286"/>
      <c r="D118" s="237"/>
    </row>
    <row r="119" spans="1:21" ht="21.9" customHeight="1" x14ac:dyDescent="0.25">
      <c r="A119" s="191" t="s">
        <v>431</v>
      </c>
      <c r="B119" s="374"/>
      <c r="C119" s="375"/>
      <c r="D119" s="237"/>
      <c r="E119" s="384"/>
    </row>
    <row r="120" spans="1:21" ht="21.9" customHeight="1" x14ac:dyDescent="0.25">
      <c r="A120" s="188" t="s">
        <v>201</v>
      </c>
      <c r="B120" s="256"/>
      <c r="C120" s="287"/>
      <c r="D120" s="237"/>
    </row>
    <row r="121" spans="1:21" ht="21.9" customHeight="1" x14ac:dyDescent="0.25">
      <c r="A121" s="191" t="s">
        <v>466</v>
      </c>
      <c r="B121" s="256"/>
      <c r="C121" s="287"/>
      <c r="D121" s="237"/>
    </row>
    <row r="122" spans="1:21" ht="21.9" customHeight="1" x14ac:dyDescent="0.25">
      <c r="A122" s="189" t="s">
        <v>233</v>
      </c>
      <c r="B122" s="255"/>
      <c r="C122" s="288"/>
      <c r="D122" s="237"/>
    </row>
    <row r="123" spans="1:21" ht="21.9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88" t="s">
        <v>406</v>
      </c>
      <c r="C125" s="488"/>
      <c r="D125" s="488"/>
      <c r="E125" s="385"/>
      <c r="F125" s="385"/>
      <c r="G125" s="385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7" t="s">
        <v>10</v>
      </c>
      <c r="B129" s="492" t="s">
        <v>225</v>
      </c>
      <c r="C129" s="493"/>
      <c r="D129" s="103" t="s">
        <v>226</v>
      </c>
    </row>
    <row r="130" spans="1:21" ht="15" customHeight="1" x14ac:dyDescent="0.25">
      <c r="A130" s="353" t="s">
        <v>422</v>
      </c>
      <c r="B130" s="494"/>
      <c r="C130" s="495"/>
      <c r="D130" s="496" t="s">
        <v>227</v>
      </c>
    </row>
    <row r="131" spans="1:21" ht="24.9" customHeight="1" x14ac:dyDescent="0.25">
      <c r="A131" s="104" t="s">
        <v>467</v>
      </c>
      <c r="B131" s="105" t="s">
        <v>228</v>
      </c>
      <c r="C131" s="108" t="s">
        <v>229</v>
      </c>
      <c r="D131" s="497"/>
    </row>
    <row r="132" spans="1:21" ht="21.9" customHeight="1" x14ac:dyDescent="0.25">
      <c r="A132" s="187" t="s">
        <v>200</v>
      </c>
      <c r="B132" s="254"/>
      <c r="C132" s="286"/>
      <c r="D132" s="237"/>
    </row>
    <row r="133" spans="1:21" ht="21.9" customHeight="1" x14ac:dyDescent="0.25">
      <c r="A133" s="191" t="s">
        <v>431</v>
      </c>
      <c r="B133" s="374"/>
      <c r="C133" s="375"/>
      <c r="D133" s="237"/>
      <c r="E133" s="384"/>
    </row>
    <row r="134" spans="1:21" ht="21.9" customHeight="1" x14ac:dyDescent="0.25">
      <c r="A134" s="188" t="s">
        <v>201</v>
      </c>
      <c r="B134" s="256"/>
      <c r="C134" s="287"/>
      <c r="D134" s="237"/>
    </row>
    <row r="135" spans="1:21" ht="21.9" customHeight="1" x14ac:dyDescent="0.25">
      <c r="A135" s="191" t="s">
        <v>466</v>
      </c>
      <c r="B135" s="256"/>
      <c r="C135" s="287"/>
      <c r="D135" s="237"/>
    </row>
    <row r="136" spans="1:21" ht="21.9" customHeight="1" x14ac:dyDescent="0.25">
      <c r="A136" s="189" t="s">
        <v>233</v>
      </c>
      <c r="B136" s="255"/>
      <c r="C136" s="288"/>
      <c r="D136" s="237"/>
    </row>
    <row r="137" spans="1:21" ht="21.9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88" t="s">
        <v>406</v>
      </c>
      <c r="C139" s="488"/>
      <c r="D139" s="488"/>
      <c r="E139" s="385"/>
      <c r="F139" s="385"/>
      <c r="G139" s="385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7" t="s">
        <v>10</v>
      </c>
      <c r="B143" s="492" t="s">
        <v>225</v>
      </c>
      <c r="C143" s="493"/>
      <c r="D143" s="103" t="s">
        <v>226</v>
      </c>
    </row>
    <row r="144" spans="1:21" ht="15" customHeight="1" x14ac:dyDescent="0.25">
      <c r="A144" s="353" t="s">
        <v>422</v>
      </c>
      <c r="B144" s="494"/>
      <c r="C144" s="495"/>
      <c r="D144" s="496" t="s">
        <v>227</v>
      </c>
    </row>
    <row r="145" spans="1:21" ht="24.9" customHeight="1" x14ac:dyDescent="0.25">
      <c r="A145" s="104" t="s">
        <v>467</v>
      </c>
      <c r="B145" s="105" t="s">
        <v>228</v>
      </c>
      <c r="C145" s="108" t="s">
        <v>229</v>
      </c>
      <c r="D145" s="497"/>
    </row>
    <row r="146" spans="1:21" ht="21.9" customHeight="1" x14ac:dyDescent="0.25">
      <c r="A146" s="187" t="s">
        <v>200</v>
      </c>
      <c r="B146" s="254"/>
      <c r="C146" s="286"/>
      <c r="D146" s="237"/>
    </row>
    <row r="147" spans="1:21" ht="21.9" customHeight="1" x14ac:dyDescent="0.25">
      <c r="A147" s="191" t="s">
        <v>431</v>
      </c>
      <c r="B147" s="374"/>
      <c r="C147" s="375"/>
      <c r="D147" s="237"/>
      <c r="E147" s="384"/>
    </row>
    <row r="148" spans="1:21" ht="21.9" customHeight="1" x14ac:dyDescent="0.25">
      <c r="A148" s="188" t="s">
        <v>201</v>
      </c>
      <c r="B148" s="256"/>
      <c r="C148" s="287"/>
      <c r="D148" s="237"/>
    </row>
    <row r="149" spans="1:21" ht="21.9" customHeight="1" x14ac:dyDescent="0.25">
      <c r="A149" s="191" t="s">
        <v>466</v>
      </c>
      <c r="B149" s="256"/>
      <c r="C149" s="287"/>
      <c r="D149" s="237"/>
    </row>
    <row r="150" spans="1:21" ht="21.9" customHeight="1" x14ac:dyDescent="0.25">
      <c r="A150" s="189" t="s">
        <v>233</v>
      </c>
      <c r="B150" s="255"/>
      <c r="C150" s="288"/>
      <c r="D150" s="237"/>
    </row>
    <row r="151" spans="1:21" ht="21.9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88" t="s">
        <v>406</v>
      </c>
      <c r="C153" s="488"/>
      <c r="D153" s="488"/>
      <c r="E153" s="385"/>
      <c r="F153" s="385"/>
      <c r="G153" s="385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7" t="s">
        <v>10</v>
      </c>
      <c r="B157" s="492" t="s">
        <v>225</v>
      </c>
      <c r="C157" s="493"/>
      <c r="D157" s="103" t="s">
        <v>226</v>
      </c>
    </row>
    <row r="158" spans="1:21" ht="15" customHeight="1" x14ac:dyDescent="0.25">
      <c r="A158" s="353" t="s">
        <v>422</v>
      </c>
      <c r="B158" s="494"/>
      <c r="C158" s="495"/>
      <c r="D158" s="496" t="s">
        <v>227</v>
      </c>
    </row>
    <row r="159" spans="1:21" ht="24.9" customHeight="1" x14ac:dyDescent="0.25">
      <c r="A159" s="104" t="s">
        <v>467</v>
      </c>
      <c r="B159" s="105" t="s">
        <v>228</v>
      </c>
      <c r="C159" s="108" t="s">
        <v>229</v>
      </c>
      <c r="D159" s="497"/>
    </row>
    <row r="160" spans="1:21" ht="21.9" customHeight="1" x14ac:dyDescent="0.25">
      <c r="A160" s="187" t="s">
        <v>200</v>
      </c>
      <c r="B160" s="254"/>
      <c r="C160" s="286"/>
      <c r="D160" s="237"/>
    </row>
    <row r="161" spans="1:21" ht="21.9" customHeight="1" x14ac:dyDescent="0.25">
      <c r="A161" s="191" t="s">
        <v>431</v>
      </c>
      <c r="B161" s="374"/>
      <c r="C161" s="375"/>
      <c r="D161" s="237"/>
      <c r="E161" s="384"/>
    </row>
    <row r="162" spans="1:21" ht="21.9" customHeight="1" x14ac:dyDescent="0.25">
      <c r="A162" s="188" t="s">
        <v>201</v>
      </c>
      <c r="B162" s="256"/>
      <c r="C162" s="287"/>
      <c r="D162" s="237"/>
    </row>
    <row r="163" spans="1:21" ht="21.9" customHeight="1" x14ac:dyDescent="0.25">
      <c r="A163" s="191" t="s">
        <v>466</v>
      </c>
      <c r="B163" s="256"/>
      <c r="C163" s="287"/>
      <c r="D163" s="237"/>
    </row>
    <row r="164" spans="1:21" ht="21.9" customHeight="1" x14ac:dyDescent="0.25">
      <c r="A164" s="189" t="s">
        <v>233</v>
      </c>
      <c r="B164" s="255"/>
      <c r="C164" s="288"/>
      <c r="D164" s="237"/>
    </row>
    <row r="165" spans="1:21" ht="21.9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88" t="s">
        <v>406</v>
      </c>
      <c r="C167" s="488"/>
      <c r="D167" s="488"/>
      <c r="E167" s="385"/>
      <c r="F167" s="385"/>
      <c r="G167" s="385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7" t="s">
        <v>10</v>
      </c>
      <c r="B171" s="492" t="s">
        <v>225</v>
      </c>
      <c r="C171" s="493"/>
      <c r="D171" s="103" t="s">
        <v>226</v>
      </c>
    </row>
    <row r="172" spans="1:21" ht="15" customHeight="1" x14ac:dyDescent="0.25">
      <c r="A172" s="353" t="s">
        <v>422</v>
      </c>
      <c r="B172" s="494"/>
      <c r="C172" s="495"/>
      <c r="D172" s="496" t="s">
        <v>227</v>
      </c>
    </row>
    <row r="173" spans="1:21" ht="24.9" customHeight="1" x14ac:dyDescent="0.25">
      <c r="A173" s="104" t="s">
        <v>467</v>
      </c>
      <c r="B173" s="105" t="s">
        <v>228</v>
      </c>
      <c r="C173" s="108" t="s">
        <v>229</v>
      </c>
      <c r="D173" s="497"/>
    </row>
    <row r="174" spans="1:21" ht="21.9" customHeight="1" x14ac:dyDescent="0.25">
      <c r="A174" s="187" t="s">
        <v>200</v>
      </c>
      <c r="B174" s="254"/>
      <c r="C174" s="286"/>
      <c r="D174" s="237"/>
    </row>
    <row r="175" spans="1:21" ht="21.9" customHeight="1" x14ac:dyDescent="0.25">
      <c r="A175" s="191" t="s">
        <v>431</v>
      </c>
      <c r="B175" s="374"/>
      <c r="C175" s="375"/>
      <c r="D175" s="237"/>
      <c r="E175" s="384"/>
    </row>
    <row r="176" spans="1:21" ht="21.9" customHeight="1" x14ac:dyDescent="0.25">
      <c r="A176" s="188" t="s">
        <v>201</v>
      </c>
      <c r="B176" s="256"/>
      <c r="C176" s="287"/>
      <c r="D176" s="237"/>
    </row>
    <row r="177" spans="1:21" ht="21.9" customHeight="1" x14ac:dyDescent="0.25">
      <c r="A177" s="191" t="s">
        <v>466</v>
      </c>
      <c r="B177" s="256"/>
      <c r="C177" s="287"/>
      <c r="D177" s="237"/>
    </row>
    <row r="178" spans="1:21" ht="21.9" customHeight="1" x14ac:dyDescent="0.25">
      <c r="A178" s="189" t="s">
        <v>233</v>
      </c>
      <c r="B178" s="255"/>
      <c r="C178" s="288"/>
      <c r="D178" s="237"/>
    </row>
    <row r="179" spans="1:21" ht="21.9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88" t="s">
        <v>406</v>
      </c>
      <c r="C181" s="488"/>
      <c r="D181" s="488"/>
      <c r="E181" s="385"/>
      <c r="F181" s="385"/>
      <c r="G181" s="385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ht="15" customHeight="1" x14ac:dyDescent="0.25">
      <c r="A182" s="52" t="s">
        <v>507</v>
      </c>
    </row>
    <row r="183" spans="1:21" s="389" customFormat="1" x14ac:dyDescent="0.25">
      <c r="E183" s="383"/>
      <c r="F183" s="383"/>
      <c r="G183" s="383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7" t="s">
        <v>10</v>
      </c>
      <c r="B185" s="492" t="s">
        <v>225</v>
      </c>
      <c r="C185" s="493"/>
      <c r="D185" s="103" t="s">
        <v>226</v>
      </c>
    </row>
    <row r="186" spans="1:21" ht="15" customHeight="1" x14ac:dyDescent="0.25">
      <c r="A186" s="353" t="s">
        <v>422</v>
      </c>
      <c r="B186" s="494"/>
      <c r="C186" s="495"/>
      <c r="D186" s="496" t="s">
        <v>227</v>
      </c>
    </row>
    <row r="187" spans="1:21" ht="24.9" customHeight="1" x14ac:dyDescent="0.25">
      <c r="A187" s="104" t="s">
        <v>467</v>
      </c>
      <c r="B187" s="105" t="s">
        <v>228</v>
      </c>
      <c r="C187" s="108" t="s">
        <v>229</v>
      </c>
      <c r="D187" s="497"/>
    </row>
    <row r="188" spans="1:21" ht="21.9" customHeight="1" x14ac:dyDescent="0.25">
      <c r="A188" s="187" t="s">
        <v>200</v>
      </c>
      <c r="B188" s="254"/>
      <c r="C188" s="286"/>
      <c r="D188" s="237"/>
    </row>
    <row r="189" spans="1:21" ht="21.9" customHeight="1" x14ac:dyDescent="0.25">
      <c r="A189" s="191" t="s">
        <v>431</v>
      </c>
      <c r="B189" s="374"/>
      <c r="C189" s="375"/>
      <c r="D189" s="237"/>
      <c r="E189" s="384"/>
    </row>
    <row r="190" spans="1:21" ht="21.9" customHeight="1" x14ac:dyDescent="0.25">
      <c r="A190" s="188" t="s">
        <v>201</v>
      </c>
      <c r="B190" s="256"/>
      <c r="C190" s="287"/>
      <c r="D190" s="237"/>
    </row>
    <row r="191" spans="1:21" ht="21.9" customHeight="1" x14ac:dyDescent="0.25">
      <c r="A191" s="191" t="s">
        <v>466</v>
      </c>
      <c r="B191" s="256"/>
      <c r="C191" s="287"/>
      <c r="D191" s="237"/>
    </row>
    <row r="192" spans="1:21" ht="21.9" customHeight="1" x14ac:dyDescent="0.25">
      <c r="A192" s="189" t="s">
        <v>233</v>
      </c>
      <c r="B192" s="255"/>
      <c r="C192" s="288"/>
      <c r="D192" s="237"/>
    </row>
    <row r="193" spans="1:21" ht="21.9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88" t="s">
        <v>406</v>
      </c>
      <c r="C195" s="488"/>
      <c r="D195" s="488"/>
      <c r="E195" s="385"/>
      <c r="F195" s="385"/>
      <c r="G195" s="385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ht="15" customHeight="1" x14ac:dyDescent="0.25">
      <c r="A196" s="52" t="s">
        <v>507</v>
      </c>
    </row>
    <row r="197" spans="1:21" s="389" customFormat="1" x14ac:dyDescent="0.25">
      <c r="E197" s="383"/>
      <c r="F197" s="383"/>
      <c r="G197" s="383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7" t="s">
        <v>10</v>
      </c>
      <c r="B199" s="492" t="s">
        <v>225</v>
      </c>
      <c r="C199" s="493"/>
      <c r="D199" s="103" t="s">
        <v>226</v>
      </c>
    </row>
    <row r="200" spans="1:21" ht="15" customHeight="1" x14ac:dyDescent="0.25">
      <c r="A200" s="353" t="s">
        <v>422</v>
      </c>
      <c r="B200" s="494"/>
      <c r="C200" s="495"/>
      <c r="D200" s="496" t="s">
        <v>227</v>
      </c>
    </row>
    <row r="201" spans="1:21" ht="24.9" customHeight="1" x14ac:dyDescent="0.25">
      <c r="A201" s="104" t="s">
        <v>467</v>
      </c>
      <c r="B201" s="105" t="s">
        <v>228</v>
      </c>
      <c r="C201" s="108" t="s">
        <v>229</v>
      </c>
      <c r="D201" s="497"/>
    </row>
    <row r="202" spans="1:21" ht="21.9" customHeight="1" x14ac:dyDescent="0.25">
      <c r="A202" s="187" t="s">
        <v>200</v>
      </c>
      <c r="B202" s="254"/>
      <c r="C202" s="286"/>
      <c r="D202" s="237"/>
    </row>
    <row r="203" spans="1:21" ht="21.9" customHeight="1" x14ac:dyDescent="0.25">
      <c r="A203" s="191" t="s">
        <v>431</v>
      </c>
      <c r="B203" s="374"/>
      <c r="C203" s="375"/>
      <c r="D203" s="237"/>
      <c r="E203" s="384"/>
    </row>
    <row r="204" spans="1:21" ht="21.9" customHeight="1" x14ac:dyDescent="0.25">
      <c r="A204" s="188" t="s">
        <v>201</v>
      </c>
      <c r="B204" s="256"/>
      <c r="C204" s="287"/>
      <c r="D204" s="237"/>
    </row>
    <row r="205" spans="1:21" ht="21.9" customHeight="1" x14ac:dyDescent="0.25">
      <c r="A205" s="191" t="s">
        <v>466</v>
      </c>
      <c r="B205" s="256"/>
      <c r="C205" s="287"/>
      <c r="D205" s="237"/>
    </row>
    <row r="206" spans="1:21" ht="21.9" customHeight="1" x14ac:dyDescent="0.25">
      <c r="A206" s="189" t="s">
        <v>233</v>
      </c>
      <c r="B206" s="255"/>
      <c r="C206" s="288"/>
      <c r="D206" s="237"/>
    </row>
    <row r="207" spans="1:21" ht="21.9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88" t="s">
        <v>406</v>
      </c>
      <c r="C209" s="488"/>
      <c r="D209" s="488"/>
      <c r="E209" s="385"/>
      <c r="F209" s="385"/>
      <c r="G209" s="385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</row>
    <row r="210" spans="1:21" ht="15" customHeight="1" x14ac:dyDescent="0.25">
      <c r="A210" s="52" t="s">
        <v>507</v>
      </c>
    </row>
    <row r="211" spans="1:21" s="389" customFormat="1" x14ac:dyDescent="0.25">
      <c r="E211" s="383"/>
      <c r="F211" s="383"/>
      <c r="G211" s="383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7" t="s">
        <v>10</v>
      </c>
      <c r="B213" s="492" t="s">
        <v>225</v>
      </c>
      <c r="C213" s="493"/>
      <c r="D213" s="103" t="s">
        <v>226</v>
      </c>
    </row>
    <row r="214" spans="1:21" ht="15" customHeight="1" x14ac:dyDescent="0.25">
      <c r="A214" s="353" t="s">
        <v>422</v>
      </c>
      <c r="B214" s="494"/>
      <c r="C214" s="495"/>
      <c r="D214" s="496" t="s">
        <v>227</v>
      </c>
    </row>
    <row r="215" spans="1:21" ht="24.9" customHeight="1" x14ac:dyDescent="0.25">
      <c r="A215" s="104" t="s">
        <v>467</v>
      </c>
      <c r="B215" s="105" t="s">
        <v>228</v>
      </c>
      <c r="C215" s="108" t="s">
        <v>229</v>
      </c>
      <c r="D215" s="497"/>
    </row>
    <row r="216" spans="1:21" ht="21.9" customHeight="1" x14ac:dyDescent="0.25">
      <c r="A216" s="187" t="s">
        <v>200</v>
      </c>
      <c r="B216" s="254"/>
      <c r="C216" s="286"/>
      <c r="D216" s="237"/>
    </row>
    <row r="217" spans="1:21" ht="21.9" customHeight="1" x14ac:dyDescent="0.25">
      <c r="A217" s="191" t="s">
        <v>431</v>
      </c>
      <c r="B217" s="374"/>
      <c r="C217" s="375"/>
      <c r="D217" s="237"/>
      <c r="E217" s="384"/>
    </row>
    <row r="218" spans="1:21" ht="21.9" customHeight="1" x14ac:dyDescent="0.25">
      <c r="A218" s="188" t="s">
        <v>201</v>
      </c>
      <c r="B218" s="256"/>
      <c r="C218" s="287"/>
      <c r="D218" s="237"/>
    </row>
    <row r="219" spans="1:21" ht="21.9" customHeight="1" x14ac:dyDescent="0.25">
      <c r="A219" s="191" t="s">
        <v>466</v>
      </c>
      <c r="B219" s="256"/>
      <c r="C219" s="287"/>
      <c r="D219" s="237"/>
    </row>
    <row r="220" spans="1:21" ht="21.9" customHeight="1" x14ac:dyDescent="0.25">
      <c r="A220" s="189" t="s">
        <v>233</v>
      </c>
      <c r="B220" s="255"/>
      <c r="C220" s="288"/>
      <c r="D220" s="237"/>
    </row>
    <row r="221" spans="1:21" ht="21.9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88" t="s">
        <v>406</v>
      </c>
      <c r="C223" s="488"/>
      <c r="D223" s="488"/>
      <c r="E223" s="385"/>
      <c r="F223" s="385"/>
      <c r="G223" s="385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</row>
    <row r="224" spans="1:21" ht="15" customHeight="1" x14ac:dyDescent="0.25">
      <c r="A224" s="52" t="s">
        <v>507</v>
      </c>
    </row>
    <row r="225" spans="1:21" s="389" customFormat="1" x14ac:dyDescent="0.25">
      <c r="E225" s="383"/>
      <c r="F225" s="383"/>
      <c r="G225" s="383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7" t="s">
        <v>10</v>
      </c>
      <c r="B227" s="492" t="s">
        <v>225</v>
      </c>
      <c r="C227" s="493"/>
      <c r="D227" s="103" t="s">
        <v>226</v>
      </c>
    </row>
    <row r="228" spans="1:21" ht="15" customHeight="1" x14ac:dyDescent="0.25">
      <c r="A228" s="353" t="s">
        <v>422</v>
      </c>
      <c r="B228" s="494"/>
      <c r="C228" s="495"/>
      <c r="D228" s="496" t="s">
        <v>227</v>
      </c>
    </row>
    <row r="229" spans="1:21" ht="24.9" customHeight="1" x14ac:dyDescent="0.25">
      <c r="A229" s="104" t="s">
        <v>467</v>
      </c>
      <c r="B229" s="105" t="s">
        <v>228</v>
      </c>
      <c r="C229" s="108" t="s">
        <v>229</v>
      </c>
      <c r="D229" s="497"/>
    </row>
    <row r="230" spans="1:21" ht="21.9" customHeight="1" x14ac:dyDescent="0.25">
      <c r="A230" s="187" t="s">
        <v>200</v>
      </c>
      <c r="B230" s="254"/>
      <c r="C230" s="286"/>
      <c r="D230" s="237"/>
    </row>
    <row r="231" spans="1:21" ht="21.9" customHeight="1" x14ac:dyDescent="0.25">
      <c r="A231" s="191" t="s">
        <v>431</v>
      </c>
      <c r="B231" s="374"/>
      <c r="C231" s="375"/>
      <c r="D231" s="237"/>
      <c r="E231" s="384"/>
    </row>
    <row r="232" spans="1:21" ht="21.9" customHeight="1" x14ac:dyDescent="0.25">
      <c r="A232" s="188" t="s">
        <v>201</v>
      </c>
      <c r="B232" s="256"/>
      <c r="C232" s="287"/>
      <c r="D232" s="237"/>
    </row>
    <row r="233" spans="1:21" ht="21.9" customHeight="1" x14ac:dyDescent="0.25">
      <c r="A233" s="191" t="s">
        <v>466</v>
      </c>
      <c r="B233" s="256"/>
      <c r="C233" s="287"/>
      <c r="D233" s="237"/>
    </row>
    <row r="234" spans="1:21" ht="21.9" customHeight="1" x14ac:dyDescent="0.25">
      <c r="A234" s="189" t="s">
        <v>233</v>
      </c>
      <c r="B234" s="255"/>
      <c r="C234" s="288"/>
      <c r="D234" s="237"/>
    </row>
    <row r="235" spans="1:21" ht="21.9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88" t="s">
        <v>406</v>
      </c>
      <c r="C237" s="488"/>
      <c r="D237" s="488"/>
      <c r="E237" s="385"/>
      <c r="F237" s="385"/>
      <c r="G237" s="385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</row>
    <row r="238" spans="1:21" ht="15" customHeight="1" x14ac:dyDescent="0.25">
      <c r="A238" s="52" t="s">
        <v>507</v>
      </c>
    </row>
    <row r="239" spans="1:21" s="389" customFormat="1" x14ac:dyDescent="0.25">
      <c r="E239" s="383"/>
      <c r="F239" s="383"/>
      <c r="G239" s="383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7" t="s">
        <v>10</v>
      </c>
      <c r="B241" s="492" t="s">
        <v>225</v>
      </c>
      <c r="C241" s="493"/>
      <c r="D241" s="103" t="s">
        <v>226</v>
      </c>
    </row>
    <row r="242" spans="1:21" ht="15" customHeight="1" x14ac:dyDescent="0.25">
      <c r="A242" s="353" t="s">
        <v>422</v>
      </c>
      <c r="B242" s="494"/>
      <c r="C242" s="495"/>
      <c r="D242" s="496" t="s">
        <v>227</v>
      </c>
    </row>
    <row r="243" spans="1:21" ht="24.9" customHeight="1" x14ac:dyDescent="0.25">
      <c r="A243" s="104" t="s">
        <v>467</v>
      </c>
      <c r="B243" s="105" t="s">
        <v>228</v>
      </c>
      <c r="C243" s="108" t="s">
        <v>229</v>
      </c>
      <c r="D243" s="497"/>
    </row>
    <row r="244" spans="1:21" ht="21.9" customHeight="1" x14ac:dyDescent="0.25">
      <c r="A244" s="187" t="s">
        <v>200</v>
      </c>
      <c r="B244" s="254"/>
      <c r="C244" s="286"/>
      <c r="D244" s="237"/>
    </row>
    <row r="245" spans="1:21" ht="21.9" customHeight="1" x14ac:dyDescent="0.25">
      <c r="A245" s="191" t="s">
        <v>431</v>
      </c>
      <c r="B245" s="374"/>
      <c r="C245" s="375"/>
      <c r="D245" s="237"/>
      <c r="E245" s="384"/>
    </row>
    <row r="246" spans="1:21" ht="21.9" customHeight="1" x14ac:dyDescent="0.25">
      <c r="A246" s="188" t="s">
        <v>201</v>
      </c>
      <c r="B246" s="256"/>
      <c r="C246" s="287"/>
      <c r="D246" s="237"/>
    </row>
    <row r="247" spans="1:21" ht="21.9" customHeight="1" x14ac:dyDescent="0.25">
      <c r="A247" s="191" t="s">
        <v>466</v>
      </c>
      <c r="B247" s="256"/>
      <c r="C247" s="287"/>
      <c r="D247" s="237"/>
    </row>
    <row r="248" spans="1:21" ht="21.9" customHeight="1" x14ac:dyDescent="0.25">
      <c r="A248" s="189" t="s">
        <v>233</v>
      </c>
      <c r="B248" s="255"/>
      <c r="C248" s="288"/>
      <c r="D248" s="237"/>
    </row>
    <row r="249" spans="1:21" ht="21.9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88" t="s">
        <v>406</v>
      </c>
      <c r="C251" s="488"/>
      <c r="D251" s="488"/>
      <c r="E251" s="385"/>
      <c r="F251" s="385"/>
      <c r="G251" s="385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</row>
    <row r="252" spans="1:21" ht="15" customHeight="1" x14ac:dyDescent="0.25">
      <c r="A252" s="52" t="s">
        <v>507</v>
      </c>
    </row>
    <row r="253" spans="1:21" s="389" customFormat="1" x14ac:dyDescent="0.25">
      <c r="E253" s="383"/>
      <c r="F253" s="383"/>
      <c r="G253" s="383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7" t="s">
        <v>10</v>
      </c>
      <c r="B255" s="492" t="s">
        <v>225</v>
      </c>
      <c r="C255" s="493"/>
      <c r="D255" s="103" t="s">
        <v>226</v>
      </c>
    </row>
    <row r="256" spans="1:21" ht="15" customHeight="1" x14ac:dyDescent="0.25">
      <c r="A256" s="353" t="s">
        <v>422</v>
      </c>
      <c r="B256" s="494"/>
      <c r="C256" s="495"/>
      <c r="D256" s="496" t="s">
        <v>227</v>
      </c>
    </row>
    <row r="257" spans="1:21" ht="24.9" customHeight="1" x14ac:dyDescent="0.25">
      <c r="A257" s="104" t="s">
        <v>467</v>
      </c>
      <c r="B257" s="105" t="s">
        <v>228</v>
      </c>
      <c r="C257" s="108" t="s">
        <v>229</v>
      </c>
      <c r="D257" s="497"/>
    </row>
    <row r="258" spans="1:21" ht="21.9" customHeight="1" x14ac:dyDescent="0.25">
      <c r="A258" s="187" t="s">
        <v>200</v>
      </c>
      <c r="B258" s="254"/>
      <c r="C258" s="286"/>
      <c r="D258" s="237"/>
    </row>
    <row r="259" spans="1:21" ht="21.9" customHeight="1" x14ac:dyDescent="0.25">
      <c r="A259" s="191" t="s">
        <v>431</v>
      </c>
      <c r="B259" s="374"/>
      <c r="C259" s="375"/>
      <c r="D259" s="237"/>
      <c r="E259" s="384"/>
    </row>
    <row r="260" spans="1:21" ht="21.9" customHeight="1" x14ac:dyDescent="0.25">
      <c r="A260" s="188" t="s">
        <v>201</v>
      </c>
      <c r="B260" s="256"/>
      <c r="C260" s="287"/>
      <c r="D260" s="237"/>
    </row>
    <row r="261" spans="1:21" ht="21.9" customHeight="1" x14ac:dyDescent="0.25">
      <c r="A261" s="191" t="s">
        <v>466</v>
      </c>
      <c r="B261" s="256"/>
      <c r="C261" s="287"/>
      <c r="D261" s="237"/>
    </row>
    <row r="262" spans="1:21" ht="21.9" customHeight="1" x14ac:dyDescent="0.25">
      <c r="A262" s="189" t="s">
        <v>233</v>
      </c>
      <c r="B262" s="255"/>
      <c r="C262" s="288"/>
      <c r="D262" s="237"/>
    </row>
    <row r="263" spans="1:21" ht="21.9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88" t="s">
        <v>406</v>
      </c>
      <c r="C265" s="488"/>
      <c r="D265" s="488"/>
      <c r="E265" s="385"/>
      <c r="F265" s="385"/>
      <c r="G265" s="385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</row>
    <row r="266" spans="1:21" ht="15" customHeight="1" x14ac:dyDescent="0.25">
      <c r="A266" s="52" t="s">
        <v>507</v>
      </c>
    </row>
    <row r="267" spans="1:21" s="389" customFormat="1" x14ac:dyDescent="0.25">
      <c r="E267" s="383"/>
      <c r="F267" s="383"/>
      <c r="G267" s="383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7" t="s">
        <v>10</v>
      </c>
      <c r="B269" s="492" t="s">
        <v>225</v>
      </c>
      <c r="C269" s="493"/>
      <c r="D269" s="103" t="s">
        <v>226</v>
      </c>
    </row>
    <row r="270" spans="1:21" ht="15" customHeight="1" x14ac:dyDescent="0.25">
      <c r="A270" s="353" t="s">
        <v>422</v>
      </c>
      <c r="B270" s="494"/>
      <c r="C270" s="495"/>
      <c r="D270" s="496" t="s">
        <v>227</v>
      </c>
    </row>
    <row r="271" spans="1:21" ht="24.9" customHeight="1" x14ac:dyDescent="0.25">
      <c r="A271" s="104" t="s">
        <v>467</v>
      </c>
      <c r="B271" s="105" t="s">
        <v>228</v>
      </c>
      <c r="C271" s="108" t="s">
        <v>229</v>
      </c>
      <c r="D271" s="497"/>
    </row>
    <row r="272" spans="1:21" ht="21.9" customHeight="1" x14ac:dyDescent="0.25">
      <c r="A272" s="187" t="s">
        <v>200</v>
      </c>
      <c r="B272" s="254"/>
      <c r="C272" s="286"/>
      <c r="D272" s="237"/>
    </row>
    <row r="273" spans="1:21" ht="21.9" customHeight="1" x14ac:dyDescent="0.25">
      <c r="A273" s="191" t="s">
        <v>431</v>
      </c>
      <c r="B273" s="374"/>
      <c r="C273" s="375"/>
      <c r="D273" s="237"/>
      <c r="E273" s="384"/>
    </row>
    <row r="274" spans="1:21" ht="21.9" customHeight="1" x14ac:dyDescent="0.25">
      <c r="A274" s="188" t="s">
        <v>201</v>
      </c>
      <c r="B274" s="256"/>
      <c r="C274" s="287"/>
      <c r="D274" s="237"/>
    </row>
    <row r="275" spans="1:21" ht="21.9" customHeight="1" x14ac:dyDescent="0.25">
      <c r="A275" s="191" t="s">
        <v>466</v>
      </c>
      <c r="B275" s="256"/>
      <c r="C275" s="287"/>
      <c r="D275" s="237"/>
    </row>
    <row r="276" spans="1:21" ht="21.9" customHeight="1" x14ac:dyDescent="0.25">
      <c r="A276" s="189" t="s">
        <v>233</v>
      </c>
      <c r="B276" s="255"/>
      <c r="C276" s="288"/>
      <c r="D276" s="237"/>
    </row>
    <row r="277" spans="1:21" ht="21.9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88" t="s">
        <v>406</v>
      </c>
      <c r="C279" s="488"/>
      <c r="D279" s="488"/>
      <c r="E279" s="385"/>
      <c r="F279" s="385"/>
      <c r="G279" s="385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</row>
    <row r="280" spans="1:21" ht="15" customHeight="1" x14ac:dyDescent="0.25">
      <c r="A280" s="52" t="s">
        <v>507</v>
      </c>
    </row>
    <row r="281" spans="1:21" s="389" customFormat="1" x14ac:dyDescent="0.25">
      <c r="E281" s="383"/>
      <c r="F281" s="383"/>
      <c r="G281" s="383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7" t="s">
        <v>10</v>
      </c>
      <c r="B283" s="492" t="s">
        <v>225</v>
      </c>
      <c r="C283" s="493"/>
      <c r="D283" s="103" t="s">
        <v>226</v>
      </c>
    </row>
    <row r="284" spans="1:21" ht="15" customHeight="1" x14ac:dyDescent="0.25">
      <c r="A284" s="353" t="s">
        <v>422</v>
      </c>
      <c r="B284" s="494"/>
      <c r="C284" s="495"/>
      <c r="D284" s="496" t="s">
        <v>227</v>
      </c>
    </row>
    <row r="285" spans="1:21" ht="24.9" customHeight="1" x14ac:dyDescent="0.25">
      <c r="A285" s="104" t="s">
        <v>467</v>
      </c>
      <c r="B285" s="105" t="s">
        <v>228</v>
      </c>
      <c r="C285" s="108" t="s">
        <v>229</v>
      </c>
      <c r="D285" s="497"/>
    </row>
    <row r="286" spans="1:21" ht="21.9" customHeight="1" x14ac:dyDescent="0.25">
      <c r="A286" s="187" t="s">
        <v>200</v>
      </c>
      <c r="B286" s="254"/>
      <c r="C286" s="286"/>
      <c r="D286" s="237"/>
    </row>
    <row r="287" spans="1:21" ht="21.9" customHeight="1" x14ac:dyDescent="0.25">
      <c r="A287" s="191" t="s">
        <v>431</v>
      </c>
      <c r="B287" s="374"/>
      <c r="C287" s="375"/>
      <c r="D287" s="237"/>
      <c r="E287" s="384"/>
    </row>
    <row r="288" spans="1:21" ht="21.9" customHeight="1" x14ac:dyDescent="0.25">
      <c r="A288" s="188" t="s">
        <v>201</v>
      </c>
      <c r="B288" s="256"/>
      <c r="C288" s="287"/>
      <c r="D288" s="237"/>
    </row>
    <row r="289" spans="1:21" ht="21.9" customHeight="1" x14ac:dyDescent="0.25">
      <c r="A289" s="191" t="s">
        <v>466</v>
      </c>
      <c r="B289" s="256"/>
      <c r="C289" s="287"/>
      <c r="D289" s="237"/>
    </row>
    <row r="290" spans="1:21" ht="21.9" customHeight="1" x14ac:dyDescent="0.25">
      <c r="A290" s="189" t="s">
        <v>233</v>
      </c>
      <c r="B290" s="255"/>
      <c r="C290" s="288"/>
      <c r="D290" s="237"/>
    </row>
    <row r="291" spans="1:21" ht="21.9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88" t="s">
        <v>406</v>
      </c>
      <c r="C293" s="488"/>
      <c r="D293" s="488"/>
      <c r="E293" s="385"/>
      <c r="F293" s="385"/>
      <c r="G293" s="385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</row>
    <row r="294" spans="1:21" ht="15" customHeight="1" x14ac:dyDescent="0.25">
      <c r="A294" s="52" t="s">
        <v>507</v>
      </c>
    </row>
    <row r="295" spans="1:21" s="389" customFormat="1" x14ac:dyDescent="0.25">
      <c r="E295" s="383"/>
      <c r="F295" s="383"/>
      <c r="G295" s="383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7" t="s">
        <v>10</v>
      </c>
      <c r="B297" s="492" t="s">
        <v>225</v>
      </c>
      <c r="C297" s="493"/>
      <c r="D297" s="103" t="s">
        <v>226</v>
      </c>
    </row>
    <row r="298" spans="1:21" ht="15" customHeight="1" x14ac:dyDescent="0.25">
      <c r="A298" s="353" t="s">
        <v>422</v>
      </c>
      <c r="B298" s="494"/>
      <c r="C298" s="495"/>
      <c r="D298" s="496" t="s">
        <v>227</v>
      </c>
    </row>
    <row r="299" spans="1:21" ht="24.9" customHeight="1" x14ac:dyDescent="0.25">
      <c r="A299" s="104" t="s">
        <v>467</v>
      </c>
      <c r="B299" s="105" t="s">
        <v>228</v>
      </c>
      <c r="C299" s="108" t="s">
        <v>229</v>
      </c>
      <c r="D299" s="497"/>
    </row>
    <row r="300" spans="1:21" ht="21.9" customHeight="1" x14ac:dyDescent="0.25">
      <c r="A300" s="187" t="s">
        <v>200</v>
      </c>
      <c r="B300" s="254"/>
      <c r="C300" s="286"/>
      <c r="D300" s="237"/>
    </row>
    <row r="301" spans="1:21" ht="21.9" customHeight="1" x14ac:dyDescent="0.25">
      <c r="A301" s="191" t="s">
        <v>431</v>
      </c>
      <c r="B301" s="374"/>
      <c r="C301" s="375"/>
      <c r="D301" s="237"/>
      <c r="E301" s="384"/>
    </row>
    <row r="302" spans="1:21" ht="21.9" customHeight="1" x14ac:dyDescent="0.25">
      <c r="A302" s="188" t="s">
        <v>201</v>
      </c>
      <c r="B302" s="256"/>
      <c r="C302" s="287"/>
      <c r="D302" s="237"/>
    </row>
    <row r="303" spans="1:21" ht="21.9" customHeight="1" x14ac:dyDescent="0.25">
      <c r="A303" s="191" t="s">
        <v>466</v>
      </c>
      <c r="B303" s="256"/>
      <c r="C303" s="287"/>
      <c r="D303" s="237"/>
    </row>
    <row r="304" spans="1:21" ht="21.9" customHeight="1" x14ac:dyDescent="0.25">
      <c r="A304" s="189" t="s">
        <v>233</v>
      </c>
      <c r="B304" s="255"/>
      <c r="C304" s="288"/>
      <c r="D304" s="237"/>
    </row>
    <row r="305" spans="1:21" ht="21.9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88" t="s">
        <v>406</v>
      </c>
      <c r="C307" s="488"/>
      <c r="D307" s="488"/>
      <c r="E307" s="385"/>
      <c r="F307" s="385"/>
      <c r="G307" s="385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</row>
    <row r="308" spans="1:21" ht="15" customHeight="1" x14ac:dyDescent="0.25">
      <c r="A308" s="52" t="s">
        <v>507</v>
      </c>
    </row>
    <row r="309" spans="1:21" s="389" customFormat="1" x14ac:dyDescent="0.25">
      <c r="E309" s="383"/>
      <c r="F309" s="383"/>
      <c r="G309" s="383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7" t="s">
        <v>10</v>
      </c>
      <c r="B311" s="492" t="s">
        <v>225</v>
      </c>
      <c r="C311" s="493"/>
      <c r="D311" s="103" t="s">
        <v>226</v>
      </c>
    </row>
    <row r="312" spans="1:21" ht="15" customHeight="1" x14ac:dyDescent="0.25">
      <c r="A312" s="353" t="s">
        <v>422</v>
      </c>
      <c r="B312" s="494"/>
      <c r="C312" s="495"/>
      <c r="D312" s="496" t="s">
        <v>227</v>
      </c>
    </row>
    <row r="313" spans="1:21" ht="24.9" customHeight="1" x14ac:dyDescent="0.25">
      <c r="A313" s="104" t="s">
        <v>467</v>
      </c>
      <c r="B313" s="105" t="s">
        <v>228</v>
      </c>
      <c r="C313" s="108" t="s">
        <v>229</v>
      </c>
      <c r="D313" s="497"/>
    </row>
    <row r="314" spans="1:21" ht="21.9" customHeight="1" x14ac:dyDescent="0.25">
      <c r="A314" s="187" t="s">
        <v>200</v>
      </c>
      <c r="B314" s="254"/>
      <c r="C314" s="286"/>
      <c r="D314" s="237"/>
    </row>
    <row r="315" spans="1:21" ht="21.9" customHeight="1" x14ac:dyDescent="0.25">
      <c r="A315" s="191" t="s">
        <v>431</v>
      </c>
      <c r="B315" s="374"/>
      <c r="C315" s="375"/>
      <c r="D315" s="237"/>
      <c r="E315" s="384"/>
    </row>
    <row r="316" spans="1:21" ht="21.9" customHeight="1" x14ac:dyDescent="0.25">
      <c r="A316" s="188" t="s">
        <v>201</v>
      </c>
      <c r="B316" s="256"/>
      <c r="C316" s="287"/>
      <c r="D316" s="237"/>
    </row>
    <row r="317" spans="1:21" ht="21.9" customHeight="1" x14ac:dyDescent="0.25">
      <c r="A317" s="191" t="s">
        <v>466</v>
      </c>
      <c r="B317" s="256"/>
      <c r="C317" s="287"/>
      <c r="D317" s="237"/>
    </row>
    <row r="318" spans="1:21" ht="21.9" customHeight="1" x14ac:dyDescent="0.25">
      <c r="A318" s="189" t="s">
        <v>233</v>
      </c>
      <c r="B318" s="255"/>
      <c r="C318" s="288"/>
      <c r="D318" s="237"/>
    </row>
    <row r="319" spans="1:21" ht="21.9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88" t="s">
        <v>406</v>
      </c>
      <c r="C321" s="488"/>
      <c r="D321" s="488"/>
      <c r="E321" s="385"/>
      <c r="F321" s="385"/>
      <c r="G321" s="385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</row>
    <row r="322" spans="1:21" ht="15" customHeight="1" x14ac:dyDescent="0.25">
      <c r="A322" s="52" t="s">
        <v>507</v>
      </c>
    </row>
    <row r="323" spans="1:21" s="389" customFormat="1" x14ac:dyDescent="0.25">
      <c r="E323" s="383"/>
      <c r="F323" s="383"/>
      <c r="G323" s="383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7" t="s">
        <v>10</v>
      </c>
      <c r="B325" s="492" t="s">
        <v>225</v>
      </c>
      <c r="C325" s="493"/>
      <c r="D325" s="103" t="s">
        <v>226</v>
      </c>
    </row>
    <row r="326" spans="1:21" ht="15" customHeight="1" x14ac:dyDescent="0.25">
      <c r="A326" s="353" t="s">
        <v>422</v>
      </c>
      <c r="B326" s="494"/>
      <c r="C326" s="495"/>
      <c r="D326" s="496" t="s">
        <v>227</v>
      </c>
    </row>
    <row r="327" spans="1:21" ht="24.9" customHeight="1" x14ac:dyDescent="0.25">
      <c r="A327" s="104" t="s">
        <v>467</v>
      </c>
      <c r="B327" s="105" t="s">
        <v>228</v>
      </c>
      <c r="C327" s="108" t="s">
        <v>229</v>
      </c>
      <c r="D327" s="497"/>
    </row>
    <row r="328" spans="1:21" ht="21.9" customHeight="1" x14ac:dyDescent="0.25">
      <c r="A328" s="187" t="s">
        <v>200</v>
      </c>
      <c r="B328" s="254"/>
      <c r="C328" s="286"/>
      <c r="D328" s="237"/>
    </row>
    <row r="329" spans="1:21" ht="21.9" customHeight="1" x14ac:dyDescent="0.25">
      <c r="A329" s="191" t="s">
        <v>431</v>
      </c>
      <c r="B329" s="374"/>
      <c r="C329" s="375"/>
      <c r="D329" s="237"/>
      <c r="E329" s="384"/>
    </row>
    <row r="330" spans="1:21" ht="21.9" customHeight="1" x14ac:dyDescent="0.25">
      <c r="A330" s="188" t="s">
        <v>201</v>
      </c>
      <c r="B330" s="256"/>
      <c r="C330" s="287"/>
      <c r="D330" s="237"/>
    </row>
    <row r="331" spans="1:21" ht="21.9" customHeight="1" x14ac:dyDescent="0.25">
      <c r="A331" s="191" t="s">
        <v>466</v>
      </c>
      <c r="B331" s="256"/>
      <c r="C331" s="287"/>
      <c r="D331" s="237"/>
    </row>
    <row r="332" spans="1:21" ht="21.9" customHeight="1" x14ac:dyDescent="0.25">
      <c r="A332" s="189" t="s">
        <v>233</v>
      </c>
      <c r="B332" s="255"/>
      <c r="C332" s="288"/>
      <c r="D332" s="237"/>
    </row>
    <row r="333" spans="1:21" ht="21.9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88" t="s">
        <v>406</v>
      </c>
      <c r="C335" s="488"/>
      <c r="D335" s="488"/>
      <c r="E335" s="385"/>
      <c r="F335" s="385"/>
      <c r="G335" s="385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</row>
    <row r="336" spans="1:21" ht="15" customHeight="1" x14ac:dyDescent="0.25">
      <c r="A336" s="52" t="s">
        <v>507</v>
      </c>
    </row>
    <row r="337" spans="1:21" s="389" customFormat="1" x14ac:dyDescent="0.25">
      <c r="E337" s="383"/>
      <c r="F337" s="383"/>
      <c r="G337" s="383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7" t="s">
        <v>10</v>
      </c>
      <c r="B339" s="492" t="s">
        <v>225</v>
      </c>
      <c r="C339" s="493"/>
      <c r="D339" s="103" t="s">
        <v>226</v>
      </c>
    </row>
    <row r="340" spans="1:21" ht="15" customHeight="1" x14ac:dyDescent="0.25">
      <c r="A340" s="353" t="s">
        <v>422</v>
      </c>
      <c r="B340" s="494"/>
      <c r="C340" s="495"/>
      <c r="D340" s="496" t="s">
        <v>227</v>
      </c>
    </row>
    <row r="341" spans="1:21" ht="24.9" customHeight="1" x14ac:dyDescent="0.25">
      <c r="A341" s="104" t="s">
        <v>467</v>
      </c>
      <c r="B341" s="105" t="s">
        <v>228</v>
      </c>
      <c r="C341" s="108" t="s">
        <v>229</v>
      </c>
      <c r="D341" s="497"/>
    </row>
    <row r="342" spans="1:21" ht="21.9" customHeight="1" x14ac:dyDescent="0.25">
      <c r="A342" s="187" t="s">
        <v>200</v>
      </c>
      <c r="B342" s="254"/>
      <c r="C342" s="286"/>
      <c r="D342" s="237"/>
    </row>
    <row r="343" spans="1:21" ht="21.9" customHeight="1" x14ac:dyDescent="0.25">
      <c r="A343" s="191" t="s">
        <v>431</v>
      </c>
      <c r="B343" s="374"/>
      <c r="C343" s="375"/>
      <c r="D343" s="237"/>
      <c r="E343" s="384"/>
    </row>
    <row r="344" spans="1:21" ht="21.9" customHeight="1" x14ac:dyDescent="0.25">
      <c r="A344" s="188" t="s">
        <v>201</v>
      </c>
      <c r="B344" s="256"/>
      <c r="C344" s="287"/>
      <c r="D344" s="237"/>
    </row>
    <row r="345" spans="1:21" ht="21.9" customHeight="1" x14ac:dyDescent="0.25">
      <c r="A345" s="191" t="s">
        <v>466</v>
      </c>
      <c r="B345" s="256"/>
      <c r="C345" s="287"/>
      <c r="D345" s="237"/>
    </row>
    <row r="346" spans="1:21" ht="21.9" customHeight="1" x14ac:dyDescent="0.25">
      <c r="A346" s="189" t="s">
        <v>233</v>
      </c>
      <c r="B346" s="255"/>
      <c r="C346" s="288"/>
      <c r="D346" s="237"/>
    </row>
    <row r="347" spans="1:21" ht="21.9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88" t="s">
        <v>406</v>
      </c>
      <c r="C349" s="488"/>
      <c r="D349" s="488"/>
      <c r="E349" s="385"/>
      <c r="F349" s="385"/>
      <c r="G349" s="385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</row>
    <row r="350" spans="1:21" ht="15" customHeight="1" x14ac:dyDescent="0.25">
      <c r="A350" s="52" t="s">
        <v>507</v>
      </c>
    </row>
    <row r="351" spans="1:21" s="389" customFormat="1" x14ac:dyDescent="0.25">
      <c r="E351" s="383"/>
      <c r="F351" s="383"/>
      <c r="G351" s="383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7" t="s">
        <v>10</v>
      </c>
      <c r="B353" s="492" t="s">
        <v>225</v>
      </c>
      <c r="C353" s="493"/>
      <c r="D353" s="103" t="s">
        <v>226</v>
      </c>
    </row>
    <row r="354" spans="1:21" ht="15" customHeight="1" x14ac:dyDescent="0.25">
      <c r="A354" s="353" t="s">
        <v>422</v>
      </c>
      <c r="B354" s="494"/>
      <c r="C354" s="495"/>
      <c r="D354" s="496" t="s">
        <v>227</v>
      </c>
    </row>
    <row r="355" spans="1:21" ht="24.9" customHeight="1" x14ac:dyDescent="0.25">
      <c r="A355" s="104" t="s">
        <v>467</v>
      </c>
      <c r="B355" s="105" t="s">
        <v>228</v>
      </c>
      <c r="C355" s="108" t="s">
        <v>229</v>
      </c>
      <c r="D355" s="497"/>
    </row>
    <row r="356" spans="1:21" ht="21.9" customHeight="1" x14ac:dyDescent="0.25">
      <c r="A356" s="187" t="s">
        <v>200</v>
      </c>
      <c r="B356" s="254"/>
      <c r="C356" s="286"/>
      <c r="D356" s="237"/>
    </row>
    <row r="357" spans="1:21" ht="21.9" customHeight="1" x14ac:dyDescent="0.25">
      <c r="A357" s="191" t="s">
        <v>431</v>
      </c>
      <c r="B357" s="374"/>
      <c r="C357" s="375"/>
      <c r="D357" s="237"/>
      <c r="E357" s="384"/>
    </row>
    <row r="358" spans="1:21" ht="21.9" customHeight="1" x14ac:dyDescent="0.25">
      <c r="A358" s="188" t="s">
        <v>201</v>
      </c>
      <c r="B358" s="256"/>
      <c r="C358" s="287"/>
      <c r="D358" s="237"/>
    </row>
    <row r="359" spans="1:21" ht="21.9" customHeight="1" x14ac:dyDescent="0.25">
      <c r="A359" s="191" t="s">
        <v>466</v>
      </c>
      <c r="B359" s="256"/>
      <c r="C359" s="287"/>
      <c r="D359" s="237"/>
    </row>
    <row r="360" spans="1:21" ht="21.9" customHeight="1" x14ac:dyDescent="0.25">
      <c r="A360" s="189" t="s">
        <v>233</v>
      </c>
      <c r="B360" s="255"/>
      <c r="C360" s="288"/>
      <c r="D360" s="237"/>
    </row>
    <row r="361" spans="1:21" ht="21.9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88" t="s">
        <v>406</v>
      </c>
      <c r="C363" s="488"/>
      <c r="D363" s="488"/>
      <c r="E363" s="385"/>
      <c r="F363" s="385"/>
      <c r="G363" s="385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</row>
    <row r="364" spans="1:21" ht="15" customHeight="1" x14ac:dyDescent="0.25">
      <c r="A364" s="52" t="s">
        <v>507</v>
      </c>
    </row>
    <row r="365" spans="1:21" s="389" customFormat="1" x14ac:dyDescent="0.25">
      <c r="E365" s="383"/>
      <c r="F365" s="383"/>
      <c r="G365" s="383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7" t="s">
        <v>10</v>
      </c>
      <c r="B367" s="492" t="s">
        <v>225</v>
      </c>
      <c r="C367" s="493"/>
      <c r="D367" s="103" t="s">
        <v>226</v>
      </c>
    </row>
    <row r="368" spans="1:21" ht="15" customHeight="1" x14ac:dyDescent="0.25">
      <c r="A368" s="353" t="s">
        <v>422</v>
      </c>
      <c r="B368" s="494"/>
      <c r="C368" s="495"/>
      <c r="D368" s="496" t="s">
        <v>227</v>
      </c>
    </row>
    <row r="369" spans="1:21" ht="24.9" customHeight="1" x14ac:dyDescent="0.25">
      <c r="A369" s="104" t="s">
        <v>467</v>
      </c>
      <c r="B369" s="105" t="s">
        <v>228</v>
      </c>
      <c r="C369" s="108" t="s">
        <v>229</v>
      </c>
      <c r="D369" s="497"/>
    </row>
    <row r="370" spans="1:21" ht="21.9" customHeight="1" x14ac:dyDescent="0.25">
      <c r="A370" s="187" t="s">
        <v>200</v>
      </c>
      <c r="B370" s="254"/>
      <c r="C370" s="286"/>
      <c r="D370" s="237"/>
    </row>
    <row r="371" spans="1:21" ht="21.9" customHeight="1" x14ac:dyDescent="0.25">
      <c r="A371" s="191" t="s">
        <v>431</v>
      </c>
      <c r="B371" s="374"/>
      <c r="C371" s="375"/>
      <c r="D371" s="237"/>
      <c r="E371" s="384"/>
    </row>
    <row r="372" spans="1:21" ht="21.9" customHeight="1" x14ac:dyDescent="0.25">
      <c r="A372" s="188" t="s">
        <v>201</v>
      </c>
      <c r="B372" s="256"/>
      <c r="C372" s="287"/>
      <c r="D372" s="237"/>
    </row>
    <row r="373" spans="1:21" ht="21.9" customHeight="1" x14ac:dyDescent="0.25">
      <c r="A373" s="191" t="s">
        <v>466</v>
      </c>
      <c r="B373" s="256"/>
      <c r="C373" s="287"/>
      <c r="D373" s="237"/>
    </row>
    <row r="374" spans="1:21" ht="21.9" customHeight="1" x14ac:dyDescent="0.25">
      <c r="A374" s="189" t="s">
        <v>233</v>
      </c>
      <c r="B374" s="255"/>
      <c r="C374" s="288"/>
      <c r="D374" s="237"/>
    </row>
    <row r="375" spans="1:21" ht="21.9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88" t="s">
        <v>406</v>
      </c>
      <c r="C377" s="488"/>
      <c r="D377" s="488"/>
      <c r="E377" s="385"/>
      <c r="F377" s="385"/>
      <c r="G377" s="385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</row>
    <row r="378" spans="1:21" ht="15" customHeight="1" x14ac:dyDescent="0.25">
      <c r="A378" s="52" t="s">
        <v>507</v>
      </c>
    </row>
    <row r="379" spans="1:21" s="389" customFormat="1" x14ac:dyDescent="0.25">
      <c r="E379" s="383"/>
      <c r="F379" s="383"/>
      <c r="G379" s="383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7" t="s">
        <v>10</v>
      </c>
      <c r="B381" s="492" t="s">
        <v>225</v>
      </c>
      <c r="C381" s="493"/>
      <c r="D381" s="103" t="s">
        <v>226</v>
      </c>
    </row>
    <row r="382" spans="1:21" ht="15" customHeight="1" x14ac:dyDescent="0.25">
      <c r="A382" s="353" t="s">
        <v>422</v>
      </c>
      <c r="B382" s="494"/>
      <c r="C382" s="495"/>
      <c r="D382" s="496" t="s">
        <v>227</v>
      </c>
    </row>
    <row r="383" spans="1:21" ht="24.9" customHeight="1" x14ac:dyDescent="0.25">
      <c r="A383" s="104" t="s">
        <v>467</v>
      </c>
      <c r="B383" s="105" t="s">
        <v>228</v>
      </c>
      <c r="C383" s="108" t="s">
        <v>229</v>
      </c>
      <c r="D383" s="497"/>
    </row>
    <row r="384" spans="1:21" ht="21.9" customHeight="1" x14ac:dyDescent="0.25">
      <c r="A384" s="187" t="s">
        <v>200</v>
      </c>
      <c r="B384" s="254"/>
      <c r="C384" s="286"/>
      <c r="D384" s="237"/>
    </row>
    <row r="385" spans="1:21" ht="21.9" customHeight="1" x14ac:dyDescent="0.25">
      <c r="A385" s="191" t="s">
        <v>431</v>
      </c>
      <c r="B385" s="374"/>
      <c r="C385" s="375"/>
      <c r="D385" s="237"/>
      <c r="E385" s="384"/>
    </row>
    <row r="386" spans="1:21" ht="21.9" customHeight="1" x14ac:dyDescent="0.25">
      <c r="A386" s="188" t="s">
        <v>201</v>
      </c>
      <c r="B386" s="256"/>
      <c r="C386" s="287"/>
      <c r="D386" s="237"/>
    </row>
    <row r="387" spans="1:21" ht="21.9" customHeight="1" x14ac:dyDescent="0.25">
      <c r="A387" s="191" t="s">
        <v>466</v>
      </c>
      <c r="B387" s="256"/>
      <c r="C387" s="287"/>
      <c r="D387" s="237"/>
    </row>
    <row r="388" spans="1:21" ht="21.9" customHeight="1" x14ac:dyDescent="0.25">
      <c r="A388" s="189" t="s">
        <v>233</v>
      </c>
      <c r="B388" s="255"/>
      <c r="C388" s="288"/>
      <c r="D388" s="237"/>
    </row>
    <row r="389" spans="1:21" ht="21.9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88" t="s">
        <v>406</v>
      </c>
      <c r="C391" s="488"/>
      <c r="D391" s="488"/>
      <c r="E391" s="385"/>
      <c r="F391" s="385"/>
      <c r="G391" s="385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</row>
    <row r="392" spans="1:21" ht="15" customHeight="1" x14ac:dyDescent="0.25">
      <c r="A392" s="52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7" t="s">
        <v>10</v>
      </c>
      <c r="B394" s="492" t="s">
        <v>225</v>
      </c>
      <c r="C394" s="493"/>
      <c r="D394" s="103" t="s">
        <v>226</v>
      </c>
    </row>
    <row r="395" spans="1:21" ht="15" customHeight="1" x14ac:dyDescent="0.25">
      <c r="A395" s="353" t="s">
        <v>422</v>
      </c>
      <c r="B395" s="494"/>
      <c r="C395" s="495"/>
      <c r="D395" s="496" t="s">
        <v>227</v>
      </c>
    </row>
    <row r="396" spans="1:21" ht="24.9" customHeight="1" x14ac:dyDescent="0.25">
      <c r="A396" s="104" t="s">
        <v>467</v>
      </c>
      <c r="B396" s="105" t="s">
        <v>228</v>
      </c>
      <c r="C396" s="108" t="s">
        <v>229</v>
      </c>
      <c r="D396" s="497"/>
    </row>
    <row r="397" spans="1:21" ht="21.9" customHeight="1" x14ac:dyDescent="0.25">
      <c r="A397" s="187" t="s">
        <v>200</v>
      </c>
      <c r="B397" s="254"/>
      <c r="C397" s="286"/>
      <c r="D397" s="237"/>
    </row>
    <row r="398" spans="1:21" ht="21.9" customHeight="1" x14ac:dyDescent="0.25">
      <c r="A398" s="191" t="s">
        <v>431</v>
      </c>
      <c r="B398" s="374"/>
      <c r="C398" s="375"/>
      <c r="D398" s="237"/>
      <c r="E398" s="384"/>
    </row>
    <row r="399" spans="1:21" ht="21.9" customHeight="1" x14ac:dyDescent="0.25">
      <c r="A399" s="188" t="s">
        <v>201</v>
      </c>
      <c r="B399" s="256"/>
      <c r="C399" s="287"/>
      <c r="D399" s="237"/>
    </row>
    <row r="400" spans="1:21" ht="21.9" customHeight="1" x14ac:dyDescent="0.25">
      <c r="A400" s="191" t="s">
        <v>466</v>
      </c>
      <c r="B400" s="256"/>
      <c r="C400" s="287"/>
      <c r="D400" s="237"/>
    </row>
    <row r="401" spans="1:21" ht="21.9" customHeight="1" x14ac:dyDescent="0.25">
      <c r="A401" s="189" t="s">
        <v>233</v>
      </c>
      <c r="B401" s="255"/>
      <c r="C401" s="288"/>
      <c r="D401" s="237"/>
    </row>
    <row r="402" spans="1:21" ht="21.9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88" t="s">
        <v>406</v>
      </c>
      <c r="C404" s="488"/>
      <c r="D404" s="488"/>
      <c r="E404" s="385"/>
      <c r="F404" s="385"/>
      <c r="G404" s="385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</row>
    <row r="405" spans="1:21" ht="15" customHeight="1" x14ac:dyDescent="0.25">
      <c r="A405" s="52" t="s">
        <v>507</v>
      </c>
    </row>
    <row r="406" spans="1:21" s="389" customFormat="1" x14ac:dyDescent="0.25">
      <c r="E406" s="383"/>
      <c r="F406" s="383"/>
      <c r="G406" s="383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7" t="s">
        <v>10</v>
      </c>
      <c r="B408" s="492" t="s">
        <v>225</v>
      </c>
      <c r="C408" s="493"/>
      <c r="D408" s="103" t="s">
        <v>226</v>
      </c>
    </row>
    <row r="409" spans="1:21" ht="15" customHeight="1" x14ac:dyDescent="0.25">
      <c r="A409" s="353" t="s">
        <v>422</v>
      </c>
      <c r="B409" s="494"/>
      <c r="C409" s="495"/>
      <c r="D409" s="496" t="s">
        <v>227</v>
      </c>
    </row>
    <row r="410" spans="1:21" ht="24.9" customHeight="1" x14ac:dyDescent="0.25">
      <c r="A410" s="104" t="s">
        <v>467</v>
      </c>
      <c r="B410" s="105" t="s">
        <v>228</v>
      </c>
      <c r="C410" s="108" t="s">
        <v>229</v>
      </c>
      <c r="D410" s="497"/>
    </row>
    <row r="411" spans="1:21" ht="21.9" customHeight="1" x14ac:dyDescent="0.25">
      <c r="A411" s="187" t="s">
        <v>200</v>
      </c>
      <c r="B411" s="254"/>
      <c r="C411" s="286"/>
      <c r="D411" s="237"/>
    </row>
    <row r="412" spans="1:21" ht="21.9" customHeight="1" x14ac:dyDescent="0.25">
      <c r="A412" s="191" t="s">
        <v>431</v>
      </c>
      <c r="B412" s="374"/>
      <c r="C412" s="375"/>
      <c r="D412" s="237"/>
      <c r="E412" s="384"/>
    </row>
    <row r="413" spans="1:21" ht="21.9" customHeight="1" x14ac:dyDescent="0.25">
      <c r="A413" s="188" t="s">
        <v>201</v>
      </c>
      <c r="B413" s="256"/>
      <c r="C413" s="287"/>
      <c r="D413" s="237"/>
    </row>
    <row r="414" spans="1:21" ht="21.9" customHeight="1" x14ac:dyDescent="0.25">
      <c r="A414" s="191" t="s">
        <v>466</v>
      </c>
      <c r="B414" s="256"/>
      <c r="C414" s="287"/>
      <c r="D414" s="237"/>
    </row>
    <row r="415" spans="1:21" ht="21.9" customHeight="1" x14ac:dyDescent="0.25">
      <c r="A415" s="189" t="s">
        <v>233</v>
      </c>
      <c r="B415" s="255"/>
      <c r="C415" s="288"/>
      <c r="D415" s="237"/>
    </row>
    <row r="416" spans="1:21" ht="21.9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88" t="s">
        <v>406</v>
      </c>
      <c r="C418" s="488"/>
      <c r="D418" s="488"/>
      <c r="E418" s="385"/>
      <c r="F418" s="385"/>
      <c r="G418" s="385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</row>
    <row r="419" spans="1:21" ht="15" customHeight="1" x14ac:dyDescent="0.25">
      <c r="A419" s="52" t="s">
        <v>507</v>
      </c>
    </row>
    <row r="420" spans="1:21" s="389" customFormat="1" x14ac:dyDescent="0.25">
      <c r="E420" s="383"/>
      <c r="F420" s="383"/>
      <c r="G420" s="383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7" t="s">
        <v>10</v>
      </c>
      <c r="B422" s="492" t="s">
        <v>225</v>
      </c>
      <c r="C422" s="493"/>
      <c r="D422" s="103" t="s">
        <v>226</v>
      </c>
    </row>
    <row r="423" spans="1:21" ht="15" customHeight="1" x14ac:dyDescent="0.25">
      <c r="A423" s="353" t="s">
        <v>422</v>
      </c>
      <c r="B423" s="494"/>
      <c r="C423" s="495"/>
      <c r="D423" s="496" t="s">
        <v>227</v>
      </c>
    </row>
    <row r="424" spans="1:21" ht="24.9" customHeight="1" x14ac:dyDescent="0.25">
      <c r="A424" s="104" t="s">
        <v>467</v>
      </c>
      <c r="B424" s="105" t="s">
        <v>228</v>
      </c>
      <c r="C424" s="108" t="s">
        <v>229</v>
      </c>
      <c r="D424" s="497"/>
    </row>
    <row r="425" spans="1:21" ht="21.9" customHeight="1" x14ac:dyDescent="0.25">
      <c r="A425" s="187" t="s">
        <v>200</v>
      </c>
      <c r="B425" s="254"/>
      <c r="C425" s="286"/>
      <c r="D425" s="237"/>
    </row>
    <row r="426" spans="1:21" ht="21.9" customHeight="1" x14ac:dyDescent="0.25">
      <c r="A426" s="191" t="s">
        <v>431</v>
      </c>
      <c r="B426" s="374"/>
      <c r="C426" s="375"/>
      <c r="D426" s="237"/>
      <c r="E426" s="384"/>
    </row>
    <row r="427" spans="1:21" ht="21.9" customHeight="1" x14ac:dyDescent="0.25">
      <c r="A427" s="188" t="s">
        <v>201</v>
      </c>
      <c r="B427" s="256"/>
      <c r="C427" s="287"/>
      <c r="D427" s="237"/>
    </row>
    <row r="428" spans="1:21" ht="21.9" customHeight="1" x14ac:dyDescent="0.25">
      <c r="A428" s="191" t="s">
        <v>466</v>
      </c>
      <c r="B428" s="256"/>
      <c r="C428" s="287"/>
      <c r="D428" s="237"/>
    </row>
    <row r="429" spans="1:21" ht="21.9" customHeight="1" x14ac:dyDescent="0.25">
      <c r="A429" s="189" t="s">
        <v>233</v>
      </c>
      <c r="B429" s="255"/>
      <c r="C429" s="288"/>
      <c r="D429" s="237"/>
    </row>
    <row r="430" spans="1:21" ht="21.9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88" t="s">
        <v>406</v>
      </c>
      <c r="C432" s="488"/>
      <c r="D432" s="488"/>
      <c r="E432" s="385"/>
      <c r="F432" s="385"/>
      <c r="G432" s="385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</row>
    <row r="433" spans="1:21" ht="15" customHeight="1" x14ac:dyDescent="0.25">
      <c r="A433" s="52" t="s">
        <v>507</v>
      </c>
    </row>
    <row r="434" spans="1:21" s="389" customFormat="1" x14ac:dyDescent="0.25">
      <c r="E434" s="383"/>
      <c r="F434" s="383"/>
      <c r="G434" s="383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7" t="s">
        <v>10</v>
      </c>
      <c r="B436" s="492" t="s">
        <v>225</v>
      </c>
      <c r="C436" s="493"/>
      <c r="D436" s="103" t="s">
        <v>226</v>
      </c>
    </row>
    <row r="437" spans="1:21" ht="15" customHeight="1" x14ac:dyDescent="0.25">
      <c r="A437" s="353" t="s">
        <v>422</v>
      </c>
      <c r="B437" s="494"/>
      <c r="C437" s="495"/>
      <c r="D437" s="496" t="s">
        <v>227</v>
      </c>
    </row>
    <row r="438" spans="1:21" ht="24.9" customHeight="1" x14ac:dyDescent="0.25">
      <c r="A438" s="104" t="s">
        <v>467</v>
      </c>
      <c r="B438" s="105" t="s">
        <v>228</v>
      </c>
      <c r="C438" s="108" t="s">
        <v>229</v>
      </c>
      <c r="D438" s="497"/>
    </row>
    <row r="439" spans="1:21" ht="21.9" customHeight="1" x14ac:dyDescent="0.25">
      <c r="A439" s="187" t="s">
        <v>200</v>
      </c>
      <c r="B439" s="254"/>
      <c r="C439" s="286"/>
      <c r="D439" s="237"/>
    </row>
    <row r="440" spans="1:21" ht="21.9" customHeight="1" x14ac:dyDescent="0.25">
      <c r="A440" s="191" t="s">
        <v>431</v>
      </c>
      <c r="B440" s="374"/>
      <c r="C440" s="375"/>
      <c r="D440" s="237"/>
      <c r="E440" s="384"/>
    </row>
    <row r="441" spans="1:21" ht="21.9" customHeight="1" x14ac:dyDescent="0.25">
      <c r="A441" s="188" t="s">
        <v>201</v>
      </c>
      <c r="B441" s="256"/>
      <c r="C441" s="287"/>
      <c r="D441" s="237"/>
    </row>
    <row r="442" spans="1:21" ht="21.9" customHeight="1" x14ac:dyDescent="0.25">
      <c r="A442" s="191" t="s">
        <v>466</v>
      </c>
      <c r="B442" s="256"/>
      <c r="C442" s="287"/>
      <c r="D442" s="237"/>
    </row>
    <row r="443" spans="1:21" ht="21.9" customHeight="1" x14ac:dyDescent="0.25">
      <c r="A443" s="189" t="s">
        <v>233</v>
      </c>
      <c r="B443" s="255"/>
      <c r="C443" s="288"/>
      <c r="D443" s="237"/>
    </row>
    <row r="444" spans="1:21" ht="21.9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88" t="s">
        <v>406</v>
      </c>
      <c r="C446" s="488"/>
      <c r="D446" s="488"/>
      <c r="E446" s="385"/>
      <c r="F446" s="385"/>
      <c r="G446" s="385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</row>
    <row r="447" spans="1:21" ht="15" customHeight="1" x14ac:dyDescent="0.25">
      <c r="A447" s="52" t="s">
        <v>507</v>
      </c>
    </row>
    <row r="448" spans="1:21" s="389" customFormat="1" x14ac:dyDescent="0.25">
      <c r="E448" s="383"/>
      <c r="F448" s="383"/>
      <c r="G448" s="383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7" t="s">
        <v>10</v>
      </c>
      <c r="B450" s="492" t="s">
        <v>225</v>
      </c>
      <c r="C450" s="493"/>
      <c r="D450" s="103" t="s">
        <v>226</v>
      </c>
    </row>
    <row r="451" spans="1:21" ht="15" customHeight="1" x14ac:dyDescent="0.25">
      <c r="A451" s="353" t="s">
        <v>422</v>
      </c>
      <c r="B451" s="494"/>
      <c r="C451" s="495"/>
      <c r="D451" s="496" t="s">
        <v>227</v>
      </c>
    </row>
    <row r="452" spans="1:21" ht="24.9" customHeight="1" x14ac:dyDescent="0.25">
      <c r="A452" s="104" t="s">
        <v>467</v>
      </c>
      <c r="B452" s="105" t="s">
        <v>228</v>
      </c>
      <c r="C452" s="108" t="s">
        <v>229</v>
      </c>
      <c r="D452" s="497"/>
    </row>
    <row r="453" spans="1:21" ht="21.9" customHeight="1" x14ac:dyDescent="0.25">
      <c r="A453" s="187" t="s">
        <v>200</v>
      </c>
      <c r="B453" s="254"/>
      <c r="C453" s="286"/>
      <c r="D453" s="237"/>
    </row>
    <row r="454" spans="1:21" ht="21.9" customHeight="1" x14ac:dyDescent="0.25">
      <c r="A454" s="191" t="s">
        <v>431</v>
      </c>
      <c r="B454" s="374"/>
      <c r="C454" s="375"/>
      <c r="D454" s="237"/>
      <c r="E454" s="384"/>
    </row>
    <row r="455" spans="1:21" ht="21.9" customHeight="1" x14ac:dyDescent="0.25">
      <c r="A455" s="188" t="s">
        <v>201</v>
      </c>
      <c r="B455" s="256"/>
      <c r="C455" s="287"/>
      <c r="D455" s="237"/>
    </row>
    <row r="456" spans="1:21" ht="21.9" customHeight="1" x14ac:dyDescent="0.25">
      <c r="A456" s="191" t="s">
        <v>466</v>
      </c>
      <c r="B456" s="256"/>
      <c r="C456" s="287"/>
      <c r="D456" s="237"/>
    </row>
    <row r="457" spans="1:21" ht="21.9" customHeight="1" x14ac:dyDescent="0.25">
      <c r="A457" s="189" t="s">
        <v>233</v>
      </c>
      <c r="B457" s="255"/>
      <c r="C457" s="288"/>
      <c r="D457" s="237"/>
    </row>
    <row r="458" spans="1:21" ht="21.9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88" t="s">
        <v>406</v>
      </c>
      <c r="C460" s="488"/>
      <c r="D460" s="488"/>
      <c r="E460" s="385"/>
      <c r="F460" s="385"/>
      <c r="G460" s="385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</row>
    <row r="461" spans="1:21" ht="15" customHeight="1" x14ac:dyDescent="0.25">
      <c r="A461" s="52" t="s">
        <v>507</v>
      </c>
    </row>
    <row r="462" spans="1:21" s="389" customFormat="1" x14ac:dyDescent="0.25">
      <c r="E462" s="383"/>
      <c r="F462" s="383"/>
      <c r="G462" s="383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7" t="s">
        <v>10</v>
      </c>
      <c r="B464" s="492" t="s">
        <v>225</v>
      </c>
      <c r="C464" s="493"/>
      <c r="D464" s="103" t="s">
        <v>226</v>
      </c>
    </row>
    <row r="465" spans="1:21" ht="15" customHeight="1" x14ac:dyDescent="0.25">
      <c r="A465" s="353" t="s">
        <v>422</v>
      </c>
      <c r="B465" s="494"/>
      <c r="C465" s="495"/>
      <c r="D465" s="496" t="s">
        <v>227</v>
      </c>
    </row>
    <row r="466" spans="1:21" ht="24.9" customHeight="1" x14ac:dyDescent="0.25">
      <c r="A466" s="104" t="s">
        <v>467</v>
      </c>
      <c r="B466" s="105" t="s">
        <v>228</v>
      </c>
      <c r="C466" s="108" t="s">
        <v>229</v>
      </c>
      <c r="D466" s="497"/>
    </row>
    <row r="467" spans="1:21" ht="21.9" customHeight="1" x14ac:dyDescent="0.25">
      <c r="A467" s="187" t="s">
        <v>200</v>
      </c>
      <c r="B467" s="254"/>
      <c r="C467" s="286"/>
      <c r="D467" s="237"/>
    </row>
    <row r="468" spans="1:21" ht="21.9" customHeight="1" x14ac:dyDescent="0.25">
      <c r="A468" s="191" t="s">
        <v>431</v>
      </c>
      <c r="B468" s="374"/>
      <c r="C468" s="375"/>
      <c r="D468" s="237"/>
      <c r="E468" s="384"/>
    </row>
    <row r="469" spans="1:21" ht="21.9" customHeight="1" x14ac:dyDescent="0.25">
      <c r="A469" s="188" t="s">
        <v>201</v>
      </c>
      <c r="B469" s="256"/>
      <c r="C469" s="287"/>
      <c r="D469" s="237"/>
    </row>
    <row r="470" spans="1:21" ht="21.9" customHeight="1" x14ac:dyDescent="0.25">
      <c r="A470" s="191" t="s">
        <v>466</v>
      </c>
      <c r="B470" s="256"/>
      <c r="C470" s="287"/>
      <c r="D470" s="237"/>
    </row>
    <row r="471" spans="1:21" ht="21.9" customHeight="1" x14ac:dyDescent="0.25">
      <c r="A471" s="189" t="s">
        <v>233</v>
      </c>
      <c r="B471" s="255"/>
      <c r="C471" s="288"/>
      <c r="D471" s="237"/>
    </row>
    <row r="472" spans="1:21" ht="21.9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88" t="s">
        <v>406</v>
      </c>
      <c r="C474" s="488"/>
      <c r="D474" s="488"/>
      <c r="E474" s="385"/>
      <c r="F474" s="385"/>
      <c r="G474" s="385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</row>
    <row r="475" spans="1:21" ht="15" customHeight="1" x14ac:dyDescent="0.25">
      <c r="A475" s="52" t="s">
        <v>507</v>
      </c>
    </row>
    <row r="476" spans="1:21" s="389" customFormat="1" x14ac:dyDescent="0.25">
      <c r="E476" s="383"/>
      <c r="F476" s="383"/>
      <c r="G476" s="383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7" t="s">
        <v>10</v>
      </c>
      <c r="B478" s="492" t="s">
        <v>225</v>
      </c>
      <c r="C478" s="493"/>
      <c r="D478" s="103" t="s">
        <v>226</v>
      </c>
    </row>
    <row r="479" spans="1:21" ht="15" customHeight="1" x14ac:dyDescent="0.25">
      <c r="A479" s="353" t="s">
        <v>422</v>
      </c>
      <c r="B479" s="494"/>
      <c r="C479" s="495"/>
      <c r="D479" s="496" t="s">
        <v>227</v>
      </c>
    </row>
    <row r="480" spans="1:21" ht="24.9" customHeight="1" x14ac:dyDescent="0.25">
      <c r="A480" s="104" t="s">
        <v>467</v>
      </c>
      <c r="B480" s="105" t="s">
        <v>228</v>
      </c>
      <c r="C480" s="108" t="s">
        <v>229</v>
      </c>
      <c r="D480" s="497"/>
    </row>
    <row r="481" spans="1:21" ht="21.9" customHeight="1" x14ac:dyDescent="0.25">
      <c r="A481" s="187" t="s">
        <v>200</v>
      </c>
      <c r="B481" s="254"/>
      <c r="C481" s="286"/>
      <c r="D481" s="237"/>
    </row>
    <row r="482" spans="1:21" ht="21.9" customHeight="1" x14ac:dyDescent="0.25">
      <c r="A482" s="191" t="s">
        <v>431</v>
      </c>
      <c r="B482" s="374"/>
      <c r="C482" s="375"/>
      <c r="D482" s="237"/>
      <c r="E482" s="384"/>
    </row>
    <row r="483" spans="1:21" ht="21.9" customHeight="1" x14ac:dyDescent="0.25">
      <c r="A483" s="188" t="s">
        <v>201</v>
      </c>
      <c r="B483" s="256"/>
      <c r="C483" s="287"/>
      <c r="D483" s="237"/>
    </row>
    <row r="484" spans="1:21" ht="21.9" customHeight="1" x14ac:dyDescent="0.25">
      <c r="A484" s="191" t="s">
        <v>466</v>
      </c>
      <c r="B484" s="256"/>
      <c r="C484" s="287"/>
      <c r="D484" s="237"/>
    </row>
    <row r="485" spans="1:21" ht="21.9" customHeight="1" x14ac:dyDescent="0.25">
      <c r="A485" s="189" t="s">
        <v>233</v>
      </c>
      <c r="B485" s="255"/>
      <c r="C485" s="288"/>
      <c r="D485" s="237"/>
    </row>
    <row r="486" spans="1:21" ht="21.9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88" t="s">
        <v>406</v>
      </c>
      <c r="C488" s="488"/>
      <c r="D488" s="488"/>
      <c r="E488" s="385"/>
      <c r="F488" s="385"/>
      <c r="G488" s="385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</row>
    <row r="489" spans="1:21" ht="15" customHeight="1" x14ac:dyDescent="0.25">
      <c r="A489" s="52" t="s">
        <v>507</v>
      </c>
    </row>
    <row r="490" spans="1:21" s="389" customFormat="1" x14ac:dyDescent="0.25">
      <c r="E490" s="383"/>
      <c r="F490" s="383"/>
      <c r="G490" s="383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7" t="s">
        <v>10</v>
      </c>
      <c r="B492" s="492" t="s">
        <v>225</v>
      </c>
      <c r="C492" s="493"/>
      <c r="D492" s="103" t="s">
        <v>226</v>
      </c>
    </row>
    <row r="493" spans="1:21" ht="15" customHeight="1" x14ac:dyDescent="0.25">
      <c r="A493" s="353" t="s">
        <v>422</v>
      </c>
      <c r="B493" s="494"/>
      <c r="C493" s="495"/>
      <c r="D493" s="496" t="s">
        <v>227</v>
      </c>
    </row>
    <row r="494" spans="1:21" ht="24.9" customHeight="1" x14ac:dyDescent="0.25">
      <c r="A494" s="104" t="s">
        <v>467</v>
      </c>
      <c r="B494" s="105" t="s">
        <v>228</v>
      </c>
      <c r="C494" s="108" t="s">
        <v>229</v>
      </c>
      <c r="D494" s="497"/>
    </row>
    <row r="495" spans="1:21" ht="21.9" customHeight="1" x14ac:dyDescent="0.25">
      <c r="A495" s="187" t="s">
        <v>200</v>
      </c>
      <c r="B495" s="254"/>
      <c r="C495" s="286"/>
      <c r="D495" s="237"/>
    </row>
    <row r="496" spans="1:21" ht="21.9" customHeight="1" x14ac:dyDescent="0.25">
      <c r="A496" s="191" t="s">
        <v>431</v>
      </c>
      <c r="B496" s="374"/>
      <c r="C496" s="375"/>
      <c r="D496" s="237"/>
      <c r="E496" s="384"/>
    </row>
    <row r="497" spans="1:21" ht="21.9" customHeight="1" x14ac:dyDescent="0.25">
      <c r="A497" s="188" t="s">
        <v>201</v>
      </c>
      <c r="B497" s="256"/>
      <c r="C497" s="287"/>
      <c r="D497" s="237"/>
    </row>
    <row r="498" spans="1:21" ht="21.9" customHeight="1" x14ac:dyDescent="0.25">
      <c r="A498" s="191" t="s">
        <v>466</v>
      </c>
      <c r="B498" s="256"/>
      <c r="C498" s="287"/>
      <c r="D498" s="237"/>
    </row>
    <row r="499" spans="1:21" ht="21.9" customHeight="1" x14ac:dyDescent="0.25">
      <c r="A499" s="189" t="s">
        <v>233</v>
      </c>
      <c r="B499" s="255"/>
      <c r="C499" s="288"/>
      <c r="D499" s="237"/>
    </row>
    <row r="500" spans="1:21" ht="21.9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88" t="s">
        <v>406</v>
      </c>
      <c r="C502" s="488"/>
      <c r="D502" s="488"/>
      <c r="E502" s="385"/>
      <c r="F502" s="385"/>
      <c r="G502" s="385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</row>
    <row r="503" spans="1:21" ht="15" customHeight="1" x14ac:dyDescent="0.25">
      <c r="A503" s="52" t="s">
        <v>507</v>
      </c>
    </row>
    <row r="504" spans="1:21" s="383" customFormat="1" x14ac:dyDescent="0.2">
      <c r="A504" s="383" t="s">
        <v>452</v>
      </c>
      <c r="B504" s="386"/>
      <c r="C504" s="389"/>
      <c r="D504" s="389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7" t="s">
        <v>10</v>
      </c>
      <c r="B506" s="492" t="s">
        <v>225</v>
      </c>
      <c r="C506" s="493"/>
      <c r="D506" s="103" t="s">
        <v>226</v>
      </c>
    </row>
    <row r="507" spans="1:21" ht="15" customHeight="1" x14ac:dyDescent="0.25">
      <c r="A507" s="353" t="s">
        <v>422</v>
      </c>
      <c r="B507" s="494"/>
      <c r="C507" s="495"/>
      <c r="D507" s="496" t="s">
        <v>227</v>
      </c>
    </row>
    <row r="508" spans="1:21" ht="24.9" customHeight="1" x14ac:dyDescent="0.25">
      <c r="A508" s="104" t="s">
        <v>467</v>
      </c>
      <c r="B508" s="105" t="s">
        <v>228</v>
      </c>
      <c r="C508" s="108" t="s">
        <v>229</v>
      </c>
      <c r="D508" s="497"/>
    </row>
    <row r="509" spans="1:21" ht="21.9" customHeight="1" x14ac:dyDescent="0.25">
      <c r="A509" s="187" t="s">
        <v>200</v>
      </c>
      <c r="B509" s="254"/>
      <c r="C509" s="286"/>
      <c r="D509" s="237"/>
    </row>
    <row r="510" spans="1:21" ht="21.9" customHeight="1" x14ac:dyDescent="0.25">
      <c r="A510" s="191" t="s">
        <v>431</v>
      </c>
      <c r="B510" s="374"/>
      <c r="C510" s="375"/>
      <c r="D510" s="237"/>
      <c r="E510" s="384"/>
    </row>
    <row r="511" spans="1:21" ht="21.9" customHeight="1" x14ac:dyDescent="0.25">
      <c r="A511" s="188" t="s">
        <v>201</v>
      </c>
      <c r="B511" s="256"/>
      <c r="C511" s="287"/>
      <c r="D511" s="237"/>
    </row>
    <row r="512" spans="1:21" ht="21.9" customHeight="1" x14ac:dyDescent="0.25">
      <c r="A512" s="191" t="s">
        <v>466</v>
      </c>
      <c r="B512" s="256"/>
      <c r="C512" s="287"/>
      <c r="D512" s="237"/>
    </row>
    <row r="513" spans="1:21" ht="21.9" customHeight="1" x14ac:dyDescent="0.25">
      <c r="A513" s="189" t="s">
        <v>233</v>
      </c>
      <c r="B513" s="255"/>
      <c r="C513" s="288"/>
      <c r="D513" s="237"/>
    </row>
    <row r="514" spans="1:21" ht="21.9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88" t="s">
        <v>406</v>
      </c>
      <c r="C516" s="488"/>
      <c r="D516" s="488"/>
      <c r="E516" s="385"/>
      <c r="F516" s="385"/>
      <c r="G516" s="385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</row>
    <row r="517" spans="1:21" ht="15" customHeight="1" x14ac:dyDescent="0.25">
      <c r="A517" s="52" t="s">
        <v>507</v>
      </c>
    </row>
    <row r="518" spans="1:21" s="383" customFormat="1" x14ac:dyDescent="0.2">
      <c r="A518" s="383" t="s">
        <v>453</v>
      </c>
      <c r="B518" s="386"/>
      <c r="C518" s="389"/>
      <c r="D518" s="389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7" t="s">
        <v>10</v>
      </c>
      <c r="B520" s="492" t="s">
        <v>225</v>
      </c>
      <c r="C520" s="493"/>
      <c r="D520" s="103" t="s">
        <v>226</v>
      </c>
    </row>
    <row r="521" spans="1:21" ht="15" customHeight="1" x14ac:dyDescent="0.25">
      <c r="A521" s="353" t="s">
        <v>422</v>
      </c>
      <c r="B521" s="494"/>
      <c r="C521" s="495"/>
      <c r="D521" s="496" t="s">
        <v>227</v>
      </c>
    </row>
    <row r="522" spans="1:21" ht="24.9" customHeight="1" x14ac:dyDescent="0.25">
      <c r="A522" s="104" t="s">
        <v>467</v>
      </c>
      <c r="B522" s="105" t="s">
        <v>228</v>
      </c>
      <c r="C522" s="108" t="s">
        <v>229</v>
      </c>
      <c r="D522" s="497"/>
    </row>
    <row r="523" spans="1:21" ht="21.9" customHeight="1" x14ac:dyDescent="0.25">
      <c r="A523" s="187" t="s">
        <v>200</v>
      </c>
      <c r="B523" s="254"/>
      <c r="C523" s="286"/>
      <c r="D523" s="237"/>
    </row>
    <row r="524" spans="1:21" ht="21.9" customHeight="1" x14ac:dyDescent="0.25">
      <c r="A524" s="191" t="s">
        <v>431</v>
      </c>
      <c r="B524" s="374"/>
      <c r="C524" s="375"/>
      <c r="D524" s="237"/>
      <c r="E524" s="384"/>
    </row>
    <row r="525" spans="1:21" ht="21.9" customHeight="1" x14ac:dyDescent="0.25">
      <c r="A525" s="188" t="s">
        <v>201</v>
      </c>
      <c r="B525" s="256"/>
      <c r="C525" s="287"/>
      <c r="D525" s="237"/>
    </row>
    <row r="526" spans="1:21" ht="21.9" customHeight="1" x14ac:dyDescent="0.25">
      <c r="A526" s="191" t="s">
        <v>466</v>
      </c>
      <c r="B526" s="256"/>
      <c r="C526" s="287"/>
      <c r="D526" s="237"/>
    </row>
    <row r="527" spans="1:21" ht="21.9" customHeight="1" x14ac:dyDescent="0.25">
      <c r="A527" s="189" t="s">
        <v>233</v>
      </c>
      <c r="B527" s="255"/>
      <c r="C527" s="288"/>
      <c r="D527" s="237"/>
    </row>
    <row r="528" spans="1:21" ht="21.9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88" t="s">
        <v>406</v>
      </c>
      <c r="C530" s="488"/>
      <c r="D530" s="488"/>
      <c r="E530" s="385"/>
      <c r="F530" s="385"/>
      <c r="G530" s="385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</row>
    <row r="531" spans="1:21" ht="15" customHeight="1" x14ac:dyDescent="0.25">
      <c r="A531" s="52" t="s">
        <v>507</v>
      </c>
    </row>
    <row r="532" spans="1:21" s="383" customFormat="1" x14ac:dyDescent="0.25">
      <c r="C532" s="389"/>
      <c r="D532" s="389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7" t="s">
        <v>10</v>
      </c>
      <c r="B534" s="492" t="s">
        <v>225</v>
      </c>
      <c r="C534" s="493"/>
      <c r="D534" s="103" t="s">
        <v>226</v>
      </c>
    </row>
    <row r="535" spans="1:21" ht="15" customHeight="1" x14ac:dyDescent="0.25">
      <c r="A535" s="353" t="s">
        <v>422</v>
      </c>
      <c r="B535" s="494"/>
      <c r="C535" s="495"/>
      <c r="D535" s="496" t="s">
        <v>227</v>
      </c>
    </row>
    <row r="536" spans="1:21" ht="24.9" customHeight="1" x14ac:dyDescent="0.25">
      <c r="A536" s="104" t="s">
        <v>467</v>
      </c>
      <c r="B536" s="105" t="s">
        <v>228</v>
      </c>
      <c r="C536" s="108" t="s">
        <v>229</v>
      </c>
      <c r="D536" s="497"/>
    </row>
    <row r="537" spans="1:21" ht="21.9" customHeight="1" x14ac:dyDescent="0.25">
      <c r="A537" s="187" t="s">
        <v>200</v>
      </c>
      <c r="B537" s="254"/>
      <c r="C537" s="286"/>
      <c r="D537" s="237"/>
    </row>
    <row r="538" spans="1:21" ht="21.9" customHeight="1" x14ac:dyDescent="0.25">
      <c r="A538" s="191" t="s">
        <v>431</v>
      </c>
      <c r="B538" s="374"/>
      <c r="C538" s="375"/>
      <c r="D538" s="237"/>
      <c r="E538" s="384"/>
    </row>
    <row r="539" spans="1:21" ht="21.9" customHeight="1" x14ac:dyDescent="0.25">
      <c r="A539" s="188" t="s">
        <v>201</v>
      </c>
      <c r="B539" s="256"/>
      <c r="C539" s="287"/>
      <c r="D539" s="237"/>
    </row>
    <row r="540" spans="1:21" ht="21.9" customHeight="1" x14ac:dyDescent="0.25">
      <c r="A540" s="191" t="s">
        <v>466</v>
      </c>
      <c r="B540" s="256"/>
      <c r="C540" s="287"/>
      <c r="D540" s="237"/>
    </row>
    <row r="541" spans="1:21" ht="21.9" customHeight="1" x14ac:dyDescent="0.25">
      <c r="A541" s="189" t="s">
        <v>233</v>
      </c>
      <c r="B541" s="255"/>
      <c r="C541" s="288"/>
      <c r="D541" s="237"/>
    </row>
    <row r="542" spans="1:21" ht="21.9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88" t="s">
        <v>406</v>
      </c>
      <c r="C544" s="488"/>
      <c r="D544" s="488"/>
      <c r="E544" s="385"/>
      <c r="F544" s="385"/>
      <c r="G544" s="385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</row>
    <row r="545" spans="1:21" ht="15" customHeight="1" x14ac:dyDescent="0.25">
      <c r="A545" s="52" t="s">
        <v>507</v>
      </c>
    </row>
    <row r="546" spans="1:21" s="383" customFormat="1" x14ac:dyDescent="0.25">
      <c r="A546" s="389"/>
      <c r="B546" s="389"/>
      <c r="C546" s="389"/>
      <c r="D546" s="389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7" t="s">
        <v>10</v>
      </c>
      <c r="B548" s="492" t="s">
        <v>225</v>
      </c>
      <c r="C548" s="493"/>
      <c r="D548" s="103" t="s">
        <v>226</v>
      </c>
    </row>
    <row r="549" spans="1:21" ht="15" customHeight="1" x14ac:dyDescent="0.25">
      <c r="A549" s="353" t="s">
        <v>422</v>
      </c>
      <c r="B549" s="494"/>
      <c r="C549" s="495"/>
      <c r="D549" s="496" t="s">
        <v>227</v>
      </c>
    </row>
    <row r="550" spans="1:21" ht="24.9" customHeight="1" x14ac:dyDescent="0.25">
      <c r="A550" s="104" t="s">
        <v>467</v>
      </c>
      <c r="B550" s="105" t="s">
        <v>228</v>
      </c>
      <c r="C550" s="108" t="s">
        <v>229</v>
      </c>
      <c r="D550" s="497"/>
    </row>
    <row r="551" spans="1:21" ht="21.9" customHeight="1" x14ac:dyDescent="0.25">
      <c r="A551" s="187" t="s">
        <v>200</v>
      </c>
      <c r="B551" s="254"/>
      <c r="C551" s="286"/>
      <c r="D551" s="237"/>
    </row>
    <row r="552" spans="1:21" ht="21.9" customHeight="1" x14ac:dyDescent="0.25">
      <c r="A552" s="191" t="s">
        <v>431</v>
      </c>
      <c r="B552" s="374"/>
      <c r="C552" s="375"/>
      <c r="D552" s="237"/>
      <c r="E552" s="384"/>
    </row>
    <row r="553" spans="1:21" ht="21.9" customHeight="1" x14ac:dyDescent="0.25">
      <c r="A553" s="188" t="s">
        <v>201</v>
      </c>
      <c r="B553" s="256"/>
      <c r="C553" s="287"/>
      <c r="D553" s="237"/>
    </row>
    <row r="554" spans="1:21" ht="21.9" customHeight="1" x14ac:dyDescent="0.25">
      <c r="A554" s="191" t="s">
        <v>466</v>
      </c>
      <c r="B554" s="256"/>
      <c r="C554" s="287"/>
      <c r="D554" s="237"/>
    </row>
    <row r="555" spans="1:21" ht="21.9" customHeight="1" x14ac:dyDescent="0.25">
      <c r="A555" s="189" t="s">
        <v>233</v>
      </c>
      <c r="B555" s="255"/>
      <c r="C555" s="288"/>
      <c r="D555" s="237"/>
    </row>
    <row r="556" spans="1:21" ht="21.9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88" t="s">
        <v>406</v>
      </c>
      <c r="C558" s="488"/>
      <c r="D558" s="488"/>
      <c r="E558" s="385"/>
      <c r="F558" s="385"/>
      <c r="G558" s="385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</row>
    <row r="559" spans="1:21" ht="15" customHeight="1" x14ac:dyDescent="0.25">
      <c r="A559" s="52" t="s">
        <v>507</v>
      </c>
    </row>
    <row r="560" spans="1:21" s="383" customFormat="1" x14ac:dyDescent="0.25">
      <c r="A560" s="389"/>
      <c r="B560" s="389"/>
      <c r="C560" s="389"/>
      <c r="D560" s="389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7" t="s">
        <v>10</v>
      </c>
      <c r="B562" s="492" t="s">
        <v>225</v>
      </c>
      <c r="C562" s="493"/>
      <c r="D562" s="103" t="s">
        <v>226</v>
      </c>
    </row>
    <row r="563" spans="1:21" ht="15" customHeight="1" x14ac:dyDescent="0.25">
      <c r="A563" s="353" t="s">
        <v>422</v>
      </c>
      <c r="B563" s="494"/>
      <c r="C563" s="495"/>
      <c r="D563" s="496" t="s">
        <v>227</v>
      </c>
    </row>
    <row r="564" spans="1:21" ht="24.9" customHeight="1" x14ac:dyDescent="0.25">
      <c r="A564" s="104" t="s">
        <v>467</v>
      </c>
      <c r="B564" s="105" t="s">
        <v>228</v>
      </c>
      <c r="C564" s="108" t="s">
        <v>229</v>
      </c>
      <c r="D564" s="497"/>
    </row>
    <row r="565" spans="1:21" ht="21.9" customHeight="1" x14ac:dyDescent="0.25">
      <c r="A565" s="187" t="s">
        <v>200</v>
      </c>
      <c r="B565" s="254"/>
      <c r="C565" s="286"/>
      <c r="D565" s="237"/>
    </row>
    <row r="566" spans="1:21" ht="21.9" customHeight="1" x14ac:dyDescent="0.25">
      <c r="A566" s="191" t="s">
        <v>431</v>
      </c>
      <c r="B566" s="374"/>
      <c r="C566" s="375"/>
      <c r="D566" s="237"/>
      <c r="E566" s="384"/>
    </row>
    <row r="567" spans="1:21" ht="21.9" customHeight="1" x14ac:dyDescent="0.25">
      <c r="A567" s="188" t="s">
        <v>201</v>
      </c>
      <c r="B567" s="256"/>
      <c r="C567" s="287"/>
      <c r="D567" s="237"/>
    </row>
    <row r="568" spans="1:21" ht="21.9" customHeight="1" x14ac:dyDescent="0.25">
      <c r="A568" s="191" t="s">
        <v>466</v>
      </c>
      <c r="B568" s="256"/>
      <c r="C568" s="287"/>
      <c r="D568" s="237"/>
    </row>
    <row r="569" spans="1:21" ht="21.9" customHeight="1" x14ac:dyDescent="0.25">
      <c r="A569" s="189" t="s">
        <v>233</v>
      </c>
      <c r="B569" s="255"/>
      <c r="C569" s="288"/>
      <c r="D569" s="237"/>
    </row>
    <row r="570" spans="1:21" ht="21.9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88" t="s">
        <v>406</v>
      </c>
      <c r="C572" s="488"/>
      <c r="D572" s="488"/>
      <c r="E572" s="385"/>
      <c r="F572" s="385"/>
      <c r="G572" s="385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</row>
    <row r="573" spans="1:21" ht="15" customHeight="1" x14ac:dyDescent="0.25">
      <c r="A573" s="52" t="s">
        <v>507</v>
      </c>
    </row>
    <row r="574" spans="1:21" s="383" customFormat="1" x14ac:dyDescent="0.25">
      <c r="A574" s="389"/>
      <c r="B574" s="389"/>
      <c r="C574" s="389"/>
      <c r="D574" s="389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7" t="s">
        <v>10</v>
      </c>
      <c r="B576" s="492" t="s">
        <v>225</v>
      </c>
      <c r="C576" s="493"/>
      <c r="D576" s="103" t="s">
        <v>226</v>
      </c>
    </row>
    <row r="577" spans="1:21" ht="15" customHeight="1" x14ac:dyDescent="0.25">
      <c r="A577" s="353" t="s">
        <v>422</v>
      </c>
      <c r="B577" s="494"/>
      <c r="C577" s="495"/>
      <c r="D577" s="496" t="s">
        <v>227</v>
      </c>
    </row>
    <row r="578" spans="1:21" ht="24.9" customHeight="1" x14ac:dyDescent="0.25">
      <c r="A578" s="104" t="s">
        <v>467</v>
      </c>
      <c r="B578" s="105" t="s">
        <v>228</v>
      </c>
      <c r="C578" s="108" t="s">
        <v>229</v>
      </c>
      <c r="D578" s="497"/>
    </row>
    <row r="579" spans="1:21" ht="21.9" customHeight="1" x14ac:dyDescent="0.25">
      <c r="A579" s="187" t="s">
        <v>200</v>
      </c>
      <c r="B579" s="254"/>
      <c r="C579" s="286"/>
      <c r="D579" s="237"/>
    </row>
    <row r="580" spans="1:21" ht="21.9" customHeight="1" x14ac:dyDescent="0.25">
      <c r="A580" s="191" t="s">
        <v>431</v>
      </c>
      <c r="B580" s="374"/>
      <c r="C580" s="375"/>
      <c r="D580" s="237"/>
      <c r="E580" s="384"/>
    </row>
    <row r="581" spans="1:21" ht="21.9" customHeight="1" x14ac:dyDescent="0.25">
      <c r="A581" s="188" t="s">
        <v>201</v>
      </c>
      <c r="B581" s="256"/>
      <c r="C581" s="287"/>
      <c r="D581" s="237"/>
    </row>
    <row r="582" spans="1:21" ht="21.9" customHeight="1" x14ac:dyDescent="0.25">
      <c r="A582" s="191" t="s">
        <v>466</v>
      </c>
      <c r="B582" s="256"/>
      <c r="C582" s="287"/>
      <c r="D582" s="237"/>
    </row>
    <row r="583" spans="1:21" ht="21.9" customHeight="1" x14ac:dyDescent="0.25">
      <c r="A583" s="189" t="s">
        <v>233</v>
      </c>
      <c r="B583" s="255"/>
      <c r="C583" s="288"/>
      <c r="D583" s="237"/>
    </row>
    <row r="584" spans="1:21" ht="21.9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88" t="s">
        <v>406</v>
      </c>
      <c r="C586" s="488"/>
      <c r="D586" s="488"/>
      <c r="E586" s="385"/>
      <c r="F586" s="385"/>
      <c r="G586" s="385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</row>
    <row r="587" spans="1:21" ht="15" customHeight="1" x14ac:dyDescent="0.25">
      <c r="A587" s="52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7" t="s">
        <v>10</v>
      </c>
      <c r="B589" s="492" t="s">
        <v>225</v>
      </c>
      <c r="C589" s="493"/>
      <c r="D589" s="103" t="s">
        <v>226</v>
      </c>
    </row>
    <row r="590" spans="1:21" ht="15" customHeight="1" x14ac:dyDescent="0.25">
      <c r="A590" s="353" t="s">
        <v>422</v>
      </c>
      <c r="B590" s="494"/>
      <c r="C590" s="495"/>
      <c r="D590" s="496" t="s">
        <v>227</v>
      </c>
    </row>
    <row r="591" spans="1:21" ht="24.9" customHeight="1" x14ac:dyDescent="0.25">
      <c r="A591" s="104" t="s">
        <v>467</v>
      </c>
      <c r="B591" s="105" t="s">
        <v>228</v>
      </c>
      <c r="C591" s="108" t="s">
        <v>229</v>
      </c>
      <c r="D591" s="497"/>
    </row>
    <row r="592" spans="1:21" ht="21.9" customHeight="1" x14ac:dyDescent="0.25">
      <c r="A592" s="187" t="s">
        <v>200</v>
      </c>
      <c r="B592" s="254"/>
      <c r="C592" s="286"/>
      <c r="D592" s="237"/>
    </row>
    <row r="593" spans="1:21" ht="21.9" customHeight="1" x14ac:dyDescent="0.25">
      <c r="A593" s="191" t="s">
        <v>431</v>
      </c>
      <c r="B593" s="374"/>
      <c r="C593" s="375"/>
      <c r="D593" s="237"/>
      <c r="E593" s="384"/>
    </row>
    <row r="594" spans="1:21" ht="21.9" customHeight="1" x14ac:dyDescent="0.25">
      <c r="A594" s="188" t="s">
        <v>201</v>
      </c>
      <c r="B594" s="256"/>
      <c r="C594" s="287"/>
      <c r="D594" s="237"/>
    </row>
    <row r="595" spans="1:21" ht="21.9" customHeight="1" x14ac:dyDescent="0.25">
      <c r="A595" s="191" t="s">
        <v>466</v>
      </c>
      <c r="B595" s="256"/>
      <c r="C595" s="287"/>
      <c r="D595" s="237"/>
    </row>
    <row r="596" spans="1:21" ht="21.9" customHeight="1" x14ac:dyDescent="0.25">
      <c r="A596" s="189" t="s">
        <v>233</v>
      </c>
      <c r="B596" s="255"/>
      <c r="C596" s="288"/>
      <c r="D596" s="237"/>
    </row>
    <row r="597" spans="1:21" ht="21.9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88" t="s">
        <v>406</v>
      </c>
      <c r="C599" s="488"/>
      <c r="D599" s="488"/>
      <c r="E599" s="385"/>
      <c r="F599" s="385"/>
      <c r="G599" s="385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</row>
    <row r="600" spans="1:21" ht="15" customHeight="1" x14ac:dyDescent="0.25">
      <c r="A600" s="52" t="s">
        <v>507</v>
      </c>
    </row>
    <row r="601" spans="1:21" s="383" customFormat="1" x14ac:dyDescent="0.25">
      <c r="A601" s="389"/>
      <c r="B601" s="389"/>
      <c r="C601" s="389"/>
      <c r="D601" s="389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7" t="s">
        <v>10</v>
      </c>
      <c r="B603" s="492" t="s">
        <v>225</v>
      </c>
      <c r="C603" s="493"/>
      <c r="D603" s="103" t="s">
        <v>226</v>
      </c>
    </row>
    <row r="604" spans="1:21" ht="15" customHeight="1" x14ac:dyDescent="0.25">
      <c r="A604" s="353" t="s">
        <v>422</v>
      </c>
      <c r="B604" s="494"/>
      <c r="C604" s="495"/>
      <c r="D604" s="496" t="s">
        <v>227</v>
      </c>
    </row>
    <row r="605" spans="1:21" ht="24.9" customHeight="1" x14ac:dyDescent="0.25">
      <c r="A605" s="104" t="s">
        <v>467</v>
      </c>
      <c r="B605" s="105" t="s">
        <v>228</v>
      </c>
      <c r="C605" s="108" t="s">
        <v>229</v>
      </c>
      <c r="D605" s="497"/>
    </row>
    <row r="606" spans="1:21" ht="21.9" customHeight="1" x14ac:dyDescent="0.25">
      <c r="A606" s="187" t="s">
        <v>200</v>
      </c>
      <c r="B606" s="254"/>
      <c r="C606" s="286"/>
      <c r="D606" s="237"/>
    </row>
    <row r="607" spans="1:21" ht="21.9" customHeight="1" x14ac:dyDescent="0.25">
      <c r="A607" s="191" t="s">
        <v>431</v>
      </c>
      <c r="B607" s="374"/>
      <c r="C607" s="375"/>
      <c r="D607" s="237"/>
      <c r="E607" s="384"/>
    </row>
    <row r="608" spans="1:21" ht="21.9" customHeight="1" x14ac:dyDescent="0.25">
      <c r="A608" s="188" t="s">
        <v>201</v>
      </c>
      <c r="B608" s="256"/>
      <c r="C608" s="287"/>
      <c r="D608" s="237"/>
    </row>
    <row r="609" spans="1:21" ht="21.9" customHeight="1" x14ac:dyDescent="0.25">
      <c r="A609" s="191" t="s">
        <v>466</v>
      </c>
      <c r="B609" s="256"/>
      <c r="C609" s="287"/>
      <c r="D609" s="237"/>
    </row>
    <row r="610" spans="1:21" ht="21.9" customHeight="1" x14ac:dyDescent="0.25">
      <c r="A610" s="189" t="s">
        <v>233</v>
      </c>
      <c r="B610" s="255"/>
      <c r="C610" s="288"/>
      <c r="D610" s="237"/>
    </row>
    <row r="611" spans="1:21" ht="21.9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88" t="s">
        <v>406</v>
      </c>
      <c r="C613" s="488"/>
      <c r="D613" s="488"/>
      <c r="E613" s="385"/>
      <c r="F613" s="385"/>
      <c r="G613" s="385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</row>
    <row r="614" spans="1:21" ht="15" customHeight="1" x14ac:dyDescent="0.25">
      <c r="A614" s="52" t="s">
        <v>507</v>
      </c>
    </row>
    <row r="615" spans="1:21" s="383" customFormat="1" x14ac:dyDescent="0.25">
      <c r="A615" s="389"/>
      <c r="B615" s="389"/>
      <c r="C615" s="389"/>
      <c r="D615" s="389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7" t="s">
        <v>10</v>
      </c>
      <c r="B617" s="492" t="s">
        <v>225</v>
      </c>
      <c r="C617" s="493"/>
      <c r="D617" s="103" t="s">
        <v>226</v>
      </c>
    </row>
    <row r="618" spans="1:21" ht="15" customHeight="1" x14ac:dyDescent="0.25">
      <c r="A618" s="353" t="s">
        <v>422</v>
      </c>
      <c r="B618" s="494"/>
      <c r="C618" s="495"/>
      <c r="D618" s="496" t="s">
        <v>227</v>
      </c>
    </row>
    <row r="619" spans="1:21" ht="24.9" customHeight="1" x14ac:dyDescent="0.25">
      <c r="A619" s="104" t="s">
        <v>467</v>
      </c>
      <c r="B619" s="105" t="s">
        <v>228</v>
      </c>
      <c r="C619" s="108" t="s">
        <v>229</v>
      </c>
      <c r="D619" s="497"/>
    </row>
    <row r="620" spans="1:21" ht="21.9" customHeight="1" x14ac:dyDescent="0.25">
      <c r="A620" s="187" t="s">
        <v>200</v>
      </c>
      <c r="B620" s="254"/>
      <c r="C620" s="286"/>
      <c r="D620" s="237"/>
    </row>
    <row r="621" spans="1:21" ht="21.9" customHeight="1" x14ac:dyDescent="0.25">
      <c r="A621" s="191" t="s">
        <v>431</v>
      </c>
      <c r="B621" s="374"/>
      <c r="C621" s="375"/>
      <c r="D621" s="237"/>
      <c r="E621" s="384"/>
    </row>
    <row r="622" spans="1:21" ht="21.9" customHeight="1" x14ac:dyDescent="0.25">
      <c r="A622" s="188" t="s">
        <v>201</v>
      </c>
      <c r="B622" s="256"/>
      <c r="C622" s="287"/>
      <c r="D622" s="237"/>
    </row>
    <row r="623" spans="1:21" ht="21.9" customHeight="1" x14ac:dyDescent="0.25">
      <c r="A623" s="191" t="s">
        <v>466</v>
      </c>
      <c r="B623" s="256"/>
      <c r="C623" s="287"/>
      <c r="D623" s="237"/>
    </row>
    <row r="624" spans="1:21" ht="21.9" customHeight="1" x14ac:dyDescent="0.25">
      <c r="A624" s="189" t="s">
        <v>233</v>
      </c>
      <c r="B624" s="255"/>
      <c r="C624" s="288"/>
      <c r="D624" s="237"/>
    </row>
    <row r="625" spans="1:21" ht="21.9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88" t="s">
        <v>406</v>
      </c>
      <c r="C627" s="488"/>
      <c r="D627" s="488"/>
      <c r="E627" s="385"/>
      <c r="F627" s="385"/>
      <c r="G627" s="385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</row>
    <row r="628" spans="1:21" ht="15" customHeight="1" x14ac:dyDescent="0.25">
      <c r="A628" s="52" t="s">
        <v>507</v>
      </c>
    </row>
    <row r="629" spans="1:21" s="383" customFormat="1" x14ac:dyDescent="0.25">
      <c r="A629" s="389"/>
      <c r="B629" s="389"/>
      <c r="C629" s="389"/>
      <c r="D629" s="389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7" t="s">
        <v>10</v>
      </c>
      <c r="B631" s="492" t="s">
        <v>225</v>
      </c>
      <c r="C631" s="493"/>
      <c r="D631" s="103" t="s">
        <v>226</v>
      </c>
    </row>
    <row r="632" spans="1:21" ht="15" customHeight="1" x14ac:dyDescent="0.25">
      <c r="A632" s="353" t="s">
        <v>422</v>
      </c>
      <c r="B632" s="494"/>
      <c r="C632" s="495"/>
      <c r="D632" s="496" t="s">
        <v>227</v>
      </c>
    </row>
    <row r="633" spans="1:21" ht="24.9" customHeight="1" x14ac:dyDescent="0.25">
      <c r="A633" s="104" t="s">
        <v>467</v>
      </c>
      <c r="B633" s="105" t="s">
        <v>228</v>
      </c>
      <c r="C633" s="108" t="s">
        <v>229</v>
      </c>
      <c r="D633" s="497"/>
    </row>
    <row r="634" spans="1:21" ht="21.9" customHeight="1" x14ac:dyDescent="0.25">
      <c r="A634" s="187" t="s">
        <v>200</v>
      </c>
      <c r="B634" s="254"/>
      <c r="C634" s="286"/>
      <c r="D634" s="237"/>
    </row>
    <row r="635" spans="1:21" ht="21.9" customHeight="1" x14ac:dyDescent="0.25">
      <c r="A635" s="191" t="s">
        <v>431</v>
      </c>
      <c r="B635" s="374"/>
      <c r="C635" s="375"/>
      <c r="D635" s="237"/>
      <c r="E635" s="384"/>
    </row>
    <row r="636" spans="1:21" ht="21.9" customHeight="1" x14ac:dyDescent="0.25">
      <c r="A636" s="188" t="s">
        <v>201</v>
      </c>
      <c r="B636" s="256"/>
      <c r="C636" s="287"/>
      <c r="D636" s="237"/>
    </row>
    <row r="637" spans="1:21" ht="21.9" customHeight="1" x14ac:dyDescent="0.25">
      <c r="A637" s="191" t="s">
        <v>466</v>
      </c>
      <c r="B637" s="256"/>
      <c r="C637" s="287"/>
      <c r="D637" s="237"/>
    </row>
    <row r="638" spans="1:21" ht="21.9" customHeight="1" x14ac:dyDescent="0.25">
      <c r="A638" s="189" t="s">
        <v>233</v>
      </c>
      <c r="B638" s="255"/>
      <c r="C638" s="288"/>
      <c r="D638" s="237"/>
    </row>
    <row r="639" spans="1:21" ht="21.9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88" t="s">
        <v>406</v>
      </c>
      <c r="C641" s="488"/>
      <c r="D641" s="488"/>
      <c r="E641" s="385"/>
      <c r="F641" s="385"/>
      <c r="G641" s="385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</row>
    <row r="642" spans="1:21" ht="15" customHeight="1" x14ac:dyDescent="0.25">
      <c r="A642" s="52" t="s">
        <v>507</v>
      </c>
    </row>
    <row r="643" spans="1:21" s="383" customFormat="1" x14ac:dyDescent="0.25">
      <c r="A643" s="389"/>
      <c r="B643" s="389"/>
      <c r="C643" s="389"/>
      <c r="D643" s="389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7" t="s">
        <v>10</v>
      </c>
      <c r="B645" s="492" t="s">
        <v>225</v>
      </c>
      <c r="C645" s="493"/>
      <c r="D645" s="103" t="s">
        <v>226</v>
      </c>
    </row>
    <row r="646" spans="1:21" ht="15" customHeight="1" x14ac:dyDescent="0.25">
      <c r="A646" s="353" t="s">
        <v>422</v>
      </c>
      <c r="B646" s="494"/>
      <c r="C646" s="495"/>
      <c r="D646" s="496" t="s">
        <v>227</v>
      </c>
    </row>
    <row r="647" spans="1:21" ht="24.9" customHeight="1" x14ac:dyDescent="0.25">
      <c r="A647" s="104" t="s">
        <v>467</v>
      </c>
      <c r="B647" s="105" t="s">
        <v>228</v>
      </c>
      <c r="C647" s="108" t="s">
        <v>229</v>
      </c>
      <c r="D647" s="497"/>
    </row>
    <row r="648" spans="1:21" ht="21.9" customHeight="1" x14ac:dyDescent="0.25">
      <c r="A648" s="187" t="s">
        <v>200</v>
      </c>
      <c r="B648" s="254"/>
      <c r="C648" s="286"/>
      <c r="D648" s="237"/>
    </row>
    <row r="649" spans="1:21" ht="21.9" customHeight="1" x14ac:dyDescent="0.25">
      <c r="A649" s="191" t="s">
        <v>431</v>
      </c>
      <c r="B649" s="374"/>
      <c r="C649" s="375"/>
      <c r="D649" s="237"/>
      <c r="E649" s="384"/>
    </row>
    <row r="650" spans="1:21" ht="21.9" customHeight="1" x14ac:dyDescent="0.25">
      <c r="A650" s="188" t="s">
        <v>201</v>
      </c>
      <c r="B650" s="256"/>
      <c r="C650" s="287"/>
      <c r="D650" s="237"/>
    </row>
    <row r="651" spans="1:21" ht="21.9" customHeight="1" x14ac:dyDescent="0.25">
      <c r="A651" s="191" t="s">
        <v>466</v>
      </c>
      <c r="B651" s="256"/>
      <c r="C651" s="287"/>
      <c r="D651" s="237"/>
    </row>
    <row r="652" spans="1:21" ht="21.9" customHeight="1" x14ac:dyDescent="0.25">
      <c r="A652" s="189" t="s">
        <v>233</v>
      </c>
      <c r="B652" s="255"/>
      <c r="C652" s="288"/>
      <c r="D652" s="237"/>
    </row>
    <row r="653" spans="1:21" ht="21.9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88" t="s">
        <v>406</v>
      </c>
      <c r="C655" s="488"/>
      <c r="D655" s="488"/>
      <c r="E655" s="385"/>
      <c r="F655" s="385"/>
      <c r="G655" s="385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</row>
    <row r="656" spans="1:21" ht="15" customHeight="1" x14ac:dyDescent="0.25">
      <c r="A656" s="52" t="s">
        <v>507</v>
      </c>
    </row>
    <row r="657" spans="1:21" s="383" customFormat="1" x14ac:dyDescent="0.25">
      <c r="A657" s="389"/>
      <c r="B657" s="389"/>
      <c r="C657" s="389"/>
      <c r="D657" s="389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7" t="s">
        <v>10</v>
      </c>
      <c r="B659" s="492" t="s">
        <v>225</v>
      </c>
      <c r="C659" s="493"/>
      <c r="D659" s="103" t="s">
        <v>226</v>
      </c>
    </row>
    <row r="660" spans="1:21" ht="15" customHeight="1" x14ac:dyDescent="0.25">
      <c r="A660" s="353" t="s">
        <v>422</v>
      </c>
      <c r="B660" s="494"/>
      <c r="C660" s="495"/>
      <c r="D660" s="496" t="s">
        <v>227</v>
      </c>
    </row>
    <row r="661" spans="1:21" ht="24.9" customHeight="1" x14ac:dyDescent="0.25">
      <c r="A661" s="104" t="s">
        <v>467</v>
      </c>
      <c r="B661" s="105" t="s">
        <v>228</v>
      </c>
      <c r="C661" s="108" t="s">
        <v>229</v>
      </c>
      <c r="D661" s="497"/>
    </row>
    <row r="662" spans="1:21" ht="21.9" customHeight="1" x14ac:dyDescent="0.25">
      <c r="A662" s="187" t="s">
        <v>200</v>
      </c>
      <c r="B662" s="254"/>
      <c r="C662" s="286"/>
      <c r="D662" s="237"/>
    </row>
    <row r="663" spans="1:21" ht="21.9" customHeight="1" x14ac:dyDescent="0.25">
      <c r="A663" s="191" t="s">
        <v>431</v>
      </c>
      <c r="B663" s="374"/>
      <c r="C663" s="375"/>
      <c r="D663" s="237"/>
      <c r="E663" s="384"/>
    </row>
    <row r="664" spans="1:21" ht="21.9" customHeight="1" x14ac:dyDescent="0.25">
      <c r="A664" s="188" t="s">
        <v>201</v>
      </c>
      <c r="B664" s="256"/>
      <c r="C664" s="287"/>
      <c r="D664" s="237"/>
    </row>
    <row r="665" spans="1:21" ht="21.9" customHeight="1" x14ac:dyDescent="0.25">
      <c r="A665" s="191" t="s">
        <v>466</v>
      </c>
      <c r="B665" s="256"/>
      <c r="C665" s="287"/>
      <c r="D665" s="237"/>
    </row>
    <row r="666" spans="1:21" ht="21.9" customHeight="1" x14ac:dyDescent="0.25">
      <c r="A666" s="189" t="s">
        <v>233</v>
      </c>
      <c r="B666" s="255"/>
      <c r="C666" s="288"/>
      <c r="D666" s="237"/>
    </row>
    <row r="667" spans="1:21" ht="21.9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88" t="s">
        <v>406</v>
      </c>
      <c r="C669" s="488"/>
      <c r="D669" s="488"/>
      <c r="E669" s="385"/>
      <c r="F669" s="385"/>
      <c r="G669" s="385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</row>
    <row r="670" spans="1:21" ht="15" customHeight="1" x14ac:dyDescent="0.25">
      <c r="A670" s="52" t="s">
        <v>507</v>
      </c>
    </row>
    <row r="671" spans="1:21" s="383" customFormat="1" x14ac:dyDescent="0.25">
      <c r="A671" s="389"/>
      <c r="B671" s="389"/>
      <c r="C671" s="389"/>
      <c r="D671" s="389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7" t="s">
        <v>10</v>
      </c>
      <c r="B673" s="492" t="s">
        <v>225</v>
      </c>
      <c r="C673" s="493"/>
      <c r="D673" s="103" t="s">
        <v>226</v>
      </c>
    </row>
    <row r="674" spans="1:21" ht="15" customHeight="1" x14ac:dyDescent="0.25">
      <c r="A674" s="353" t="s">
        <v>422</v>
      </c>
      <c r="B674" s="494"/>
      <c r="C674" s="495"/>
      <c r="D674" s="496" t="s">
        <v>227</v>
      </c>
    </row>
    <row r="675" spans="1:21" ht="24.9" customHeight="1" x14ac:dyDescent="0.25">
      <c r="A675" s="104" t="s">
        <v>467</v>
      </c>
      <c r="B675" s="105" t="s">
        <v>228</v>
      </c>
      <c r="C675" s="108" t="s">
        <v>229</v>
      </c>
      <c r="D675" s="497"/>
    </row>
    <row r="676" spans="1:21" ht="21.9" customHeight="1" x14ac:dyDescent="0.25">
      <c r="A676" s="187" t="s">
        <v>200</v>
      </c>
      <c r="B676" s="254"/>
      <c r="C676" s="286"/>
      <c r="D676" s="237"/>
    </row>
    <row r="677" spans="1:21" ht="21.9" customHeight="1" x14ac:dyDescent="0.25">
      <c r="A677" s="191" t="s">
        <v>431</v>
      </c>
      <c r="B677" s="374"/>
      <c r="C677" s="375"/>
      <c r="D677" s="237"/>
      <c r="E677" s="384"/>
    </row>
    <row r="678" spans="1:21" ht="21.9" customHeight="1" x14ac:dyDescent="0.25">
      <c r="A678" s="188" t="s">
        <v>201</v>
      </c>
      <c r="B678" s="256"/>
      <c r="C678" s="287"/>
      <c r="D678" s="237"/>
    </row>
    <row r="679" spans="1:21" ht="21.9" customHeight="1" x14ac:dyDescent="0.25">
      <c r="A679" s="191" t="s">
        <v>466</v>
      </c>
      <c r="B679" s="256"/>
      <c r="C679" s="287"/>
      <c r="D679" s="237"/>
    </row>
    <row r="680" spans="1:21" ht="21.9" customHeight="1" x14ac:dyDescent="0.25">
      <c r="A680" s="189" t="s">
        <v>233</v>
      </c>
      <c r="B680" s="255"/>
      <c r="C680" s="288"/>
      <c r="D680" s="237"/>
    </row>
    <row r="681" spans="1:21" ht="21.9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88" t="s">
        <v>406</v>
      </c>
      <c r="C683" s="488"/>
      <c r="D683" s="488"/>
      <c r="E683" s="385"/>
      <c r="F683" s="385"/>
      <c r="G683" s="385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</row>
    <row r="684" spans="1:21" ht="15" customHeight="1" x14ac:dyDescent="0.25">
      <c r="A684" s="52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7" t="s">
        <v>10</v>
      </c>
      <c r="B687" s="492" t="s">
        <v>225</v>
      </c>
      <c r="C687" s="493"/>
      <c r="D687" s="103" t="s">
        <v>226</v>
      </c>
    </row>
    <row r="688" spans="1:21" ht="15" customHeight="1" x14ac:dyDescent="0.25">
      <c r="A688" s="353" t="s">
        <v>422</v>
      </c>
      <c r="B688" s="494"/>
      <c r="C688" s="495"/>
      <c r="D688" s="496" t="s">
        <v>227</v>
      </c>
    </row>
    <row r="689" spans="1:21" ht="24.9" customHeight="1" x14ac:dyDescent="0.25">
      <c r="A689" s="104" t="s">
        <v>467</v>
      </c>
      <c r="B689" s="105" t="s">
        <v>228</v>
      </c>
      <c r="C689" s="108" t="s">
        <v>229</v>
      </c>
      <c r="D689" s="497"/>
    </row>
    <row r="690" spans="1:21" ht="21.9" customHeight="1" x14ac:dyDescent="0.25">
      <c r="A690" s="187" t="s">
        <v>200</v>
      </c>
      <c r="B690" s="254"/>
      <c r="C690" s="286"/>
      <c r="D690" s="237"/>
    </row>
    <row r="691" spans="1:21" ht="21.9" customHeight="1" x14ac:dyDescent="0.25">
      <c r="A691" s="191" t="s">
        <v>431</v>
      </c>
      <c r="B691" s="374"/>
      <c r="C691" s="375"/>
      <c r="D691" s="237"/>
      <c r="E691" s="384"/>
    </row>
    <row r="692" spans="1:21" ht="21.9" customHeight="1" x14ac:dyDescent="0.25">
      <c r="A692" s="188" t="s">
        <v>201</v>
      </c>
      <c r="B692" s="256"/>
      <c r="C692" s="287"/>
      <c r="D692" s="237"/>
    </row>
    <row r="693" spans="1:21" ht="21.9" customHeight="1" x14ac:dyDescent="0.25">
      <c r="A693" s="191" t="s">
        <v>466</v>
      </c>
      <c r="B693" s="256"/>
      <c r="C693" s="287"/>
      <c r="D693" s="237"/>
    </row>
    <row r="694" spans="1:21" ht="21.9" customHeight="1" x14ac:dyDescent="0.25">
      <c r="A694" s="189" t="s">
        <v>233</v>
      </c>
      <c r="B694" s="255"/>
      <c r="C694" s="288"/>
      <c r="D694" s="237"/>
    </row>
    <row r="695" spans="1:21" ht="21.9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88" t="s">
        <v>406</v>
      </c>
      <c r="C697" s="488"/>
      <c r="D697" s="488"/>
      <c r="E697" s="385"/>
      <c r="F697" s="385"/>
      <c r="G697" s="385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</row>
    <row r="698" spans="1:21" ht="15" customHeight="1" x14ac:dyDescent="0.25">
      <c r="A698" s="52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7" t="s">
        <v>10</v>
      </c>
      <c r="B701" s="492" t="s">
        <v>225</v>
      </c>
      <c r="C701" s="493"/>
      <c r="D701" s="103" t="s">
        <v>226</v>
      </c>
    </row>
    <row r="702" spans="1:21" ht="15" customHeight="1" x14ac:dyDescent="0.25">
      <c r="A702" s="353" t="s">
        <v>422</v>
      </c>
      <c r="B702" s="494"/>
      <c r="C702" s="495"/>
      <c r="D702" s="496" t="s">
        <v>227</v>
      </c>
    </row>
    <row r="703" spans="1:21" ht="24.9" customHeight="1" x14ac:dyDescent="0.25">
      <c r="A703" s="104" t="s">
        <v>467</v>
      </c>
      <c r="B703" s="105" t="s">
        <v>228</v>
      </c>
      <c r="C703" s="108" t="s">
        <v>229</v>
      </c>
      <c r="D703" s="497"/>
    </row>
    <row r="704" spans="1:21" ht="21.9" customHeight="1" x14ac:dyDescent="0.25">
      <c r="A704" s="187" t="s">
        <v>200</v>
      </c>
      <c r="B704" s="254"/>
      <c r="C704" s="286"/>
      <c r="D704" s="237"/>
    </row>
    <row r="705" spans="1:21" ht="21.9" customHeight="1" x14ac:dyDescent="0.25">
      <c r="A705" s="191" t="s">
        <v>431</v>
      </c>
      <c r="B705" s="374"/>
      <c r="C705" s="375"/>
      <c r="D705" s="237"/>
      <c r="E705" s="384"/>
    </row>
    <row r="706" spans="1:21" ht="21.9" customHeight="1" x14ac:dyDescent="0.25">
      <c r="A706" s="188" t="s">
        <v>201</v>
      </c>
      <c r="B706" s="256"/>
      <c r="C706" s="287"/>
      <c r="D706" s="237"/>
    </row>
    <row r="707" spans="1:21" ht="21.9" customHeight="1" x14ac:dyDescent="0.25">
      <c r="A707" s="191" t="s">
        <v>466</v>
      </c>
      <c r="B707" s="256"/>
      <c r="C707" s="287"/>
      <c r="D707" s="237"/>
    </row>
    <row r="708" spans="1:21" ht="21.9" customHeight="1" x14ac:dyDescent="0.25">
      <c r="A708" s="189" t="s">
        <v>233</v>
      </c>
      <c r="B708" s="255"/>
      <c r="C708" s="288"/>
      <c r="D708" s="237"/>
    </row>
    <row r="709" spans="1:21" ht="21.9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88" t="s">
        <v>406</v>
      </c>
      <c r="C711" s="488"/>
      <c r="D711" s="488"/>
      <c r="E711" s="385"/>
      <c r="F711" s="385"/>
      <c r="G711" s="385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</row>
    <row r="712" spans="1:21" ht="15" customHeight="1" x14ac:dyDescent="0.25">
      <c r="A712" s="52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7" t="s">
        <v>10</v>
      </c>
      <c r="B715" s="492" t="s">
        <v>225</v>
      </c>
      <c r="C715" s="493"/>
      <c r="D715" s="103" t="s">
        <v>226</v>
      </c>
    </row>
    <row r="716" spans="1:21" ht="15" customHeight="1" x14ac:dyDescent="0.25">
      <c r="A716" s="353" t="s">
        <v>422</v>
      </c>
      <c r="B716" s="494"/>
      <c r="C716" s="495"/>
      <c r="D716" s="496" t="s">
        <v>227</v>
      </c>
    </row>
    <row r="717" spans="1:21" ht="24.9" customHeight="1" x14ac:dyDescent="0.25">
      <c r="A717" s="104" t="s">
        <v>467</v>
      </c>
      <c r="B717" s="105" t="s">
        <v>228</v>
      </c>
      <c r="C717" s="108" t="s">
        <v>229</v>
      </c>
      <c r="D717" s="497"/>
    </row>
    <row r="718" spans="1:21" ht="21.9" customHeight="1" x14ac:dyDescent="0.25">
      <c r="A718" s="187" t="s">
        <v>200</v>
      </c>
      <c r="B718" s="254"/>
      <c r="C718" s="286"/>
      <c r="D718" s="237"/>
    </row>
    <row r="719" spans="1:21" ht="21.9" customHeight="1" x14ac:dyDescent="0.25">
      <c r="A719" s="191" t="s">
        <v>431</v>
      </c>
      <c r="B719" s="374"/>
      <c r="C719" s="375"/>
      <c r="D719" s="237"/>
      <c r="E719" s="384"/>
    </row>
    <row r="720" spans="1:21" ht="21.9" customHeight="1" x14ac:dyDescent="0.25">
      <c r="A720" s="188" t="s">
        <v>201</v>
      </c>
      <c r="B720" s="256"/>
      <c r="C720" s="287"/>
      <c r="D720" s="237"/>
    </row>
    <row r="721" spans="1:21" ht="21.9" customHeight="1" x14ac:dyDescent="0.25">
      <c r="A721" s="191" t="s">
        <v>466</v>
      </c>
      <c r="B721" s="256"/>
      <c r="C721" s="287"/>
      <c r="D721" s="237"/>
    </row>
    <row r="722" spans="1:21" ht="21.9" customHeight="1" x14ac:dyDescent="0.25">
      <c r="A722" s="189" t="s">
        <v>233</v>
      </c>
      <c r="B722" s="255"/>
      <c r="C722" s="288"/>
      <c r="D722" s="237"/>
    </row>
    <row r="723" spans="1:21" ht="21.9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88" t="s">
        <v>406</v>
      </c>
      <c r="C725" s="488"/>
      <c r="D725" s="488"/>
      <c r="E725" s="385"/>
      <c r="F725" s="385"/>
      <c r="G725" s="385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</row>
    <row r="726" spans="1:21" ht="15" customHeight="1" x14ac:dyDescent="0.25">
      <c r="A726" s="52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7" t="s">
        <v>10</v>
      </c>
      <c r="B729" s="492" t="s">
        <v>225</v>
      </c>
      <c r="C729" s="493"/>
      <c r="D729" s="103" t="s">
        <v>226</v>
      </c>
    </row>
    <row r="730" spans="1:21" ht="15" customHeight="1" x14ac:dyDescent="0.25">
      <c r="A730" s="353" t="s">
        <v>422</v>
      </c>
      <c r="B730" s="494"/>
      <c r="C730" s="495"/>
      <c r="D730" s="496" t="s">
        <v>227</v>
      </c>
    </row>
    <row r="731" spans="1:21" ht="24.9" customHeight="1" x14ac:dyDescent="0.25">
      <c r="A731" s="104" t="s">
        <v>467</v>
      </c>
      <c r="B731" s="105" t="s">
        <v>228</v>
      </c>
      <c r="C731" s="108" t="s">
        <v>229</v>
      </c>
      <c r="D731" s="497"/>
    </row>
    <row r="732" spans="1:21" ht="21.9" customHeight="1" x14ac:dyDescent="0.25">
      <c r="A732" s="187" t="s">
        <v>200</v>
      </c>
      <c r="B732" s="254"/>
      <c r="C732" s="286"/>
      <c r="D732" s="237"/>
    </row>
    <row r="733" spans="1:21" ht="21.9" customHeight="1" x14ac:dyDescent="0.25">
      <c r="A733" s="191" t="s">
        <v>431</v>
      </c>
      <c r="B733" s="374"/>
      <c r="C733" s="375"/>
      <c r="D733" s="237"/>
      <c r="E733" s="384"/>
    </row>
    <row r="734" spans="1:21" ht="21.9" customHeight="1" x14ac:dyDescent="0.25">
      <c r="A734" s="188" t="s">
        <v>201</v>
      </c>
      <c r="B734" s="256"/>
      <c r="C734" s="287"/>
      <c r="D734" s="237"/>
    </row>
    <row r="735" spans="1:21" ht="21.9" customHeight="1" x14ac:dyDescent="0.25">
      <c r="A735" s="191" t="s">
        <v>466</v>
      </c>
      <c r="B735" s="256"/>
      <c r="C735" s="287"/>
      <c r="D735" s="237"/>
    </row>
    <row r="736" spans="1:21" ht="21.9" customHeight="1" x14ac:dyDescent="0.25">
      <c r="A736" s="189" t="s">
        <v>233</v>
      </c>
      <c r="B736" s="255"/>
      <c r="C736" s="288"/>
      <c r="D736" s="237"/>
    </row>
    <row r="737" spans="1:21" ht="21.9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88" t="s">
        <v>406</v>
      </c>
      <c r="C739" s="488"/>
      <c r="D739" s="488"/>
      <c r="E739" s="385"/>
      <c r="F739" s="385"/>
      <c r="G739" s="385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</row>
    <row r="740" spans="1:21" ht="15" customHeight="1" x14ac:dyDescent="0.25">
      <c r="A740" s="52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7" t="s">
        <v>10</v>
      </c>
      <c r="B743" s="492" t="s">
        <v>225</v>
      </c>
      <c r="C743" s="493"/>
      <c r="D743" s="103" t="s">
        <v>226</v>
      </c>
    </row>
    <row r="744" spans="1:21" ht="15" customHeight="1" x14ac:dyDescent="0.25">
      <c r="A744" s="353" t="s">
        <v>422</v>
      </c>
      <c r="B744" s="494"/>
      <c r="C744" s="495"/>
      <c r="D744" s="496" t="s">
        <v>227</v>
      </c>
    </row>
    <row r="745" spans="1:21" ht="24.9" customHeight="1" x14ac:dyDescent="0.25">
      <c r="A745" s="104" t="s">
        <v>467</v>
      </c>
      <c r="B745" s="105" t="s">
        <v>228</v>
      </c>
      <c r="C745" s="108" t="s">
        <v>229</v>
      </c>
      <c r="D745" s="497"/>
    </row>
    <row r="746" spans="1:21" ht="21.9" customHeight="1" x14ac:dyDescent="0.25">
      <c r="A746" s="187" t="s">
        <v>200</v>
      </c>
      <c r="B746" s="254"/>
      <c r="C746" s="286"/>
      <c r="D746" s="237"/>
    </row>
    <row r="747" spans="1:21" ht="21.9" customHeight="1" x14ac:dyDescent="0.25">
      <c r="A747" s="191" t="s">
        <v>431</v>
      </c>
      <c r="B747" s="374"/>
      <c r="C747" s="375"/>
      <c r="D747" s="237"/>
      <c r="E747" s="384"/>
    </row>
    <row r="748" spans="1:21" ht="21.9" customHeight="1" x14ac:dyDescent="0.25">
      <c r="A748" s="188" t="s">
        <v>201</v>
      </c>
      <c r="B748" s="256"/>
      <c r="C748" s="287"/>
      <c r="D748" s="237"/>
    </row>
    <row r="749" spans="1:21" ht="21.9" customHeight="1" x14ac:dyDescent="0.25">
      <c r="A749" s="191" t="s">
        <v>466</v>
      </c>
      <c r="B749" s="256"/>
      <c r="C749" s="287"/>
      <c r="D749" s="237"/>
    </row>
    <row r="750" spans="1:21" ht="21.9" customHeight="1" x14ac:dyDescent="0.25">
      <c r="A750" s="189" t="s">
        <v>233</v>
      </c>
      <c r="B750" s="255"/>
      <c r="C750" s="288"/>
      <c r="D750" s="237"/>
    </row>
    <row r="751" spans="1:21" ht="21.9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88" t="s">
        <v>406</v>
      </c>
      <c r="C753" s="488"/>
      <c r="D753" s="488"/>
      <c r="E753" s="385"/>
      <c r="F753" s="385"/>
      <c r="G753" s="385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</row>
    <row r="754" spans="1:21" ht="15" customHeight="1" x14ac:dyDescent="0.25">
      <c r="A754" s="52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7" t="s">
        <v>10</v>
      </c>
      <c r="B757" s="492" t="s">
        <v>225</v>
      </c>
      <c r="C757" s="493"/>
      <c r="D757" s="103" t="s">
        <v>226</v>
      </c>
    </row>
    <row r="758" spans="1:21" ht="15" customHeight="1" x14ac:dyDescent="0.25">
      <c r="A758" s="353" t="s">
        <v>422</v>
      </c>
      <c r="B758" s="494"/>
      <c r="C758" s="495"/>
      <c r="D758" s="496" t="s">
        <v>227</v>
      </c>
    </row>
    <row r="759" spans="1:21" ht="24.9" customHeight="1" x14ac:dyDescent="0.25">
      <c r="A759" s="104" t="s">
        <v>467</v>
      </c>
      <c r="B759" s="105" t="s">
        <v>228</v>
      </c>
      <c r="C759" s="108" t="s">
        <v>229</v>
      </c>
      <c r="D759" s="497"/>
    </row>
    <row r="760" spans="1:21" ht="21.9" customHeight="1" x14ac:dyDescent="0.25">
      <c r="A760" s="187" t="s">
        <v>200</v>
      </c>
      <c r="B760" s="254"/>
      <c r="C760" s="286"/>
      <c r="D760" s="237"/>
    </row>
    <row r="761" spans="1:21" ht="21.9" customHeight="1" x14ac:dyDescent="0.25">
      <c r="A761" s="191" t="s">
        <v>431</v>
      </c>
      <c r="B761" s="374"/>
      <c r="C761" s="375"/>
      <c r="D761" s="237"/>
      <c r="E761" s="384"/>
    </row>
    <row r="762" spans="1:21" ht="21.9" customHeight="1" x14ac:dyDescent="0.25">
      <c r="A762" s="188" t="s">
        <v>201</v>
      </c>
      <c r="B762" s="256"/>
      <c r="C762" s="287"/>
      <c r="D762" s="237"/>
    </row>
    <row r="763" spans="1:21" ht="21.9" customHeight="1" x14ac:dyDescent="0.25">
      <c r="A763" s="191" t="s">
        <v>466</v>
      </c>
      <c r="B763" s="256"/>
      <c r="C763" s="287"/>
      <c r="D763" s="237"/>
    </row>
    <row r="764" spans="1:21" ht="21.9" customHeight="1" x14ac:dyDescent="0.25">
      <c r="A764" s="189" t="s">
        <v>233</v>
      </c>
      <c r="B764" s="255"/>
      <c r="C764" s="288"/>
      <c r="D764" s="237"/>
    </row>
    <row r="765" spans="1:21" ht="21.9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88" t="s">
        <v>406</v>
      </c>
      <c r="C767" s="488"/>
      <c r="D767" s="488"/>
      <c r="E767" s="385"/>
      <c r="F767" s="385"/>
      <c r="G767" s="385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</row>
    <row r="768" spans="1:21" ht="15" customHeight="1" x14ac:dyDescent="0.25">
      <c r="A768" s="52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7" t="s">
        <v>10</v>
      </c>
      <c r="B771" s="492" t="s">
        <v>225</v>
      </c>
      <c r="C771" s="493"/>
      <c r="D771" s="103" t="s">
        <v>226</v>
      </c>
    </row>
    <row r="772" spans="1:21" ht="15" customHeight="1" x14ac:dyDescent="0.25">
      <c r="A772" s="353" t="s">
        <v>422</v>
      </c>
      <c r="B772" s="494"/>
      <c r="C772" s="495"/>
      <c r="D772" s="496" t="s">
        <v>227</v>
      </c>
    </row>
    <row r="773" spans="1:21" ht="24.9" customHeight="1" x14ac:dyDescent="0.25">
      <c r="A773" s="104" t="s">
        <v>467</v>
      </c>
      <c r="B773" s="105" t="s">
        <v>228</v>
      </c>
      <c r="C773" s="108" t="s">
        <v>229</v>
      </c>
      <c r="D773" s="497"/>
    </row>
    <row r="774" spans="1:21" ht="21.9" customHeight="1" x14ac:dyDescent="0.25">
      <c r="A774" s="187" t="s">
        <v>200</v>
      </c>
      <c r="B774" s="254"/>
      <c r="C774" s="286"/>
      <c r="D774" s="237"/>
    </row>
    <row r="775" spans="1:21" ht="21.9" customHeight="1" x14ac:dyDescent="0.25">
      <c r="A775" s="191" t="s">
        <v>431</v>
      </c>
      <c r="B775" s="374"/>
      <c r="C775" s="375"/>
      <c r="D775" s="237"/>
      <c r="E775" s="384"/>
    </row>
    <row r="776" spans="1:21" ht="21.9" customHeight="1" x14ac:dyDescent="0.25">
      <c r="A776" s="188" t="s">
        <v>201</v>
      </c>
      <c r="B776" s="256"/>
      <c r="C776" s="287"/>
      <c r="D776" s="237"/>
    </row>
    <row r="777" spans="1:21" ht="21.9" customHeight="1" x14ac:dyDescent="0.25">
      <c r="A777" s="191" t="s">
        <v>466</v>
      </c>
      <c r="B777" s="256"/>
      <c r="C777" s="287"/>
      <c r="D777" s="237"/>
    </row>
    <row r="778" spans="1:21" ht="21.9" customHeight="1" x14ac:dyDescent="0.25">
      <c r="A778" s="189" t="s">
        <v>233</v>
      </c>
      <c r="B778" s="255"/>
      <c r="C778" s="288"/>
      <c r="D778" s="237"/>
    </row>
    <row r="779" spans="1:21" ht="21.9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88" t="s">
        <v>406</v>
      </c>
      <c r="C781" s="488"/>
      <c r="D781" s="488"/>
      <c r="E781" s="385"/>
      <c r="F781" s="385"/>
      <c r="G781" s="385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</row>
    <row r="782" spans="1:21" ht="15" customHeight="1" x14ac:dyDescent="0.25">
      <c r="A782" s="52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7" t="s">
        <v>10</v>
      </c>
      <c r="B785" s="492" t="s">
        <v>225</v>
      </c>
      <c r="C785" s="493"/>
      <c r="D785" s="103" t="s">
        <v>226</v>
      </c>
    </row>
    <row r="786" spans="1:21" ht="15" customHeight="1" x14ac:dyDescent="0.25">
      <c r="A786" s="353" t="s">
        <v>422</v>
      </c>
      <c r="B786" s="494"/>
      <c r="C786" s="495"/>
      <c r="D786" s="496" t="s">
        <v>227</v>
      </c>
    </row>
    <row r="787" spans="1:21" ht="24.9" customHeight="1" x14ac:dyDescent="0.25">
      <c r="A787" s="104" t="s">
        <v>467</v>
      </c>
      <c r="B787" s="105" t="s">
        <v>228</v>
      </c>
      <c r="C787" s="108" t="s">
        <v>229</v>
      </c>
      <c r="D787" s="497"/>
    </row>
    <row r="788" spans="1:21" ht="21.9" customHeight="1" x14ac:dyDescent="0.25">
      <c r="A788" s="187" t="s">
        <v>200</v>
      </c>
      <c r="B788" s="254"/>
      <c r="C788" s="286"/>
      <c r="D788" s="237"/>
    </row>
    <row r="789" spans="1:21" ht="21.9" customHeight="1" x14ac:dyDescent="0.25">
      <c r="A789" s="191" t="s">
        <v>431</v>
      </c>
      <c r="B789" s="374"/>
      <c r="C789" s="375"/>
      <c r="D789" s="237"/>
      <c r="E789" s="384"/>
    </row>
    <row r="790" spans="1:21" ht="21.9" customHeight="1" x14ac:dyDescent="0.25">
      <c r="A790" s="188" t="s">
        <v>201</v>
      </c>
      <c r="B790" s="256"/>
      <c r="C790" s="287"/>
      <c r="D790" s="237"/>
    </row>
    <row r="791" spans="1:21" ht="21.9" customHeight="1" x14ac:dyDescent="0.25">
      <c r="A791" s="191" t="s">
        <v>466</v>
      </c>
      <c r="B791" s="256"/>
      <c r="C791" s="287"/>
      <c r="D791" s="237"/>
    </row>
    <row r="792" spans="1:21" ht="21.9" customHeight="1" x14ac:dyDescent="0.25">
      <c r="A792" s="189" t="s">
        <v>233</v>
      </c>
      <c r="B792" s="255"/>
      <c r="C792" s="288"/>
      <c r="D792" s="237"/>
    </row>
    <row r="793" spans="1:21" ht="21.9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88" t="s">
        <v>406</v>
      </c>
      <c r="C795" s="488"/>
      <c r="D795" s="488"/>
      <c r="E795" s="385"/>
      <c r="F795" s="385"/>
      <c r="G795" s="385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</row>
    <row r="796" spans="1:21" ht="15" customHeight="1" x14ac:dyDescent="0.25">
      <c r="A796" s="52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7" t="s">
        <v>10</v>
      </c>
      <c r="B799" s="492" t="s">
        <v>225</v>
      </c>
      <c r="C799" s="493"/>
      <c r="D799" s="103" t="s">
        <v>226</v>
      </c>
    </row>
    <row r="800" spans="1:21" ht="15" customHeight="1" x14ac:dyDescent="0.25">
      <c r="A800" s="353" t="s">
        <v>422</v>
      </c>
      <c r="B800" s="494"/>
      <c r="C800" s="495"/>
      <c r="D800" s="496" t="s">
        <v>227</v>
      </c>
    </row>
    <row r="801" spans="1:21" ht="24.9" customHeight="1" x14ac:dyDescent="0.25">
      <c r="A801" s="104" t="s">
        <v>467</v>
      </c>
      <c r="B801" s="105" t="s">
        <v>228</v>
      </c>
      <c r="C801" s="108" t="s">
        <v>229</v>
      </c>
      <c r="D801" s="497"/>
    </row>
    <row r="802" spans="1:21" ht="21.9" customHeight="1" x14ac:dyDescent="0.25">
      <c r="A802" s="187" t="s">
        <v>200</v>
      </c>
      <c r="B802" s="254"/>
      <c r="C802" s="286"/>
      <c r="D802" s="237"/>
    </row>
    <row r="803" spans="1:21" ht="21.9" customHeight="1" x14ac:dyDescent="0.25">
      <c r="A803" s="191" t="s">
        <v>431</v>
      </c>
      <c r="B803" s="374"/>
      <c r="C803" s="375"/>
      <c r="D803" s="237"/>
      <c r="E803" s="384"/>
    </row>
    <row r="804" spans="1:21" ht="21.9" customHeight="1" x14ac:dyDescent="0.25">
      <c r="A804" s="188" t="s">
        <v>201</v>
      </c>
      <c r="B804" s="256"/>
      <c r="C804" s="287"/>
      <c r="D804" s="237"/>
    </row>
    <row r="805" spans="1:21" ht="21.9" customHeight="1" x14ac:dyDescent="0.25">
      <c r="A805" s="191" t="s">
        <v>466</v>
      </c>
      <c r="B805" s="256"/>
      <c r="C805" s="287"/>
      <c r="D805" s="237"/>
    </row>
    <row r="806" spans="1:21" ht="21.9" customHeight="1" x14ac:dyDescent="0.25">
      <c r="A806" s="189" t="s">
        <v>233</v>
      </c>
      <c r="B806" s="255"/>
      <c r="C806" s="288"/>
      <c r="D806" s="237"/>
    </row>
    <row r="807" spans="1:21" ht="21.9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88" t="s">
        <v>406</v>
      </c>
      <c r="C809" s="488"/>
      <c r="D809" s="488"/>
      <c r="E809" s="385"/>
      <c r="F809" s="385"/>
      <c r="G809" s="385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</row>
    <row r="810" spans="1:21" ht="15" customHeight="1" x14ac:dyDescent="0.25">
      <c r="A810" s="52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7" t="s">
        <v>10</v>
      </c>
      <c r="B813" s="492" t="s">
        <v>225</v>
      </c>
      <c r="C813" s="493"/>
      <c r="D813" s="103" t="s">
        <v>226</v>
      </c>
    </row>
    <row r="814" spans="1:21" ht="15" customHeight="1" x14ac:dyDescent="0.25">
      <c r="A814" s="353" t="s">
        <v>422</v>
      </c>
      <c r="B814" s="494"/>
      <c r="C814" s="495"/>
      <c r="D814" s="496" t="s">
        <v>227</v>
      </c>
    </row>
    <row r="815" spans="1:21" ht="24.9" customHeight="1" x14ac:dyDescent="0.25">
      <c r="A815" s="104" t="s">
        <v>467</v>
      </c>
      <c r="B815" s="105" t="s">
        <v>228</v>
      </c>
      <c r="C815" s="108" t="s">
        <v>229</v>
      </c>
      <c r="D815" s="497"/>
    </row>
    <row r="816" spans="1:21" ht="21.9" customHeight="1" x14ac:dyDescent="0.25">
      <c r="A816" s="187" t="s">
        <v>200</v>
      </c>
      <c r="B816" s="254"/>
      <c r="C816" s="286"/>
      <c r="D816" s="237"/>
    </row>
    <row r="817" spans="1:21" ht="21.9" customHeight="1" x14ac:dyDescent="0.25">
      <c r="A817" s="191" t="s">
        <v>431</v>
      </c>
      <c r="B817" s="374"/>
      <c r="C817" s="375"/>
      <c r="D817" s="237"/>
      <c r="E817" s="384"/>
    </row>
    <row r="818" spans="1:21" ht="21.9" customHeight="1" x14ac:dyDescent="0.25">
      <c r="A818" s="188" t="s">
        <v>201</v>
      </c>
      <c r="B818" s="256"/>
      <c r="C818" s="287"/>
      <c r="D818" s="237"/>
    </row>
    <row r="819" spans="1:21" ht="21.9" customHeight="1" x14ac:dyDescent="0.25">
      <c r="A819" s="191" t="s">
        <v>466</v>
      </c>
      <c r="B819" s="256"/>
      <c r="C819" s="287"/>
      <c r="D819" s="237"/>
    </row>
    <row r="820" spans="1:21" ht="21.9" customHeight="1" x14ac:dyDescent="0.25">
      <c r="A820" s="189" t="s">
        <v>233</v>
      </c>
      <c r="B820" s="255"/>
      <c r="C820" s="288"/>
      <c r="D820" s="237"/>
    </row>
    <row r="821" spans="1:21" ht="21.9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88" t="s">
        <v>406</v>
      </c>
      <c r="C823" s="488"/>
      <c r="D823" s="488"/>
      <c r="E823" s="385"/>
      <c r="F823" s="385"/>
      <c r="G823" s="385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</row>
    <row r="824" spans="1:21" ht="15" customHeight="1" x14ac:dyDescent="0.25">
      <c r="A824" s="52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7" t="s">
        <v>10</v>
      </c>
      <c r="B827" s="492" t="s">
        <v>225</v>
      </c>
      <c r="C827" s="493"/>
      <c r="D827" s="103" t="s">
        <v>226</v>
      </c>
    </row>
    <row r="828" spans="1:21" ht="15" customHeight="1" x14ac:dyDescent="0.25">
      <c r="A828" s="353" t="s">
        <v>422</v>
      </c>
      <c r="B828" s="494"/>
      <c r="C828" s="495"/>
      <c r="D828" s="496" t="s">
        <v>227</v>
      </c>
    </row>
    <row r="829" spans="1:21" ht="24.9" customHeight="1" x14ac:dyDescent="0.25">
      <c r="A829" s="104" t="s">
        <v>467</v>
      </c>
      <c r="B829" s="105" t="s">
        <v>228</v>
      </c>
      <c r="C829" s="108" t="s">
        <v>229</v>
      </c>
      <c r="D829" s="497"/>
    </row>
    <row r="830" spans="1:21" ht="21.9" customHeight="1" x14ac:dyDescent="0.25">
      <c r="A830" s="187" t="s">
        <v>200</v>
      </c>
      <c r="B830" s="254"/>
      <c r="C830" s="286"/>
      <c r="D830" s="237"/>
    </row>
    <row r="831" spans="1:21" ht="21.9" customHeight="1" x14ac:dyDescent="0.25">
      <c r="A831" s="191" t="s">
        <v>431</v>
      </c>
      <c r="B831" s="374"/>
      <c r="C831" s="375"/>
      <c r="D831" s="237"/>
      <c r="E831" s="384"/>
    </row>
    <row r="832" spans="1:21" ht="21.9" customHeight="1" x14ac:dyDescent="0.25">
      <c r="A832" s="188" t="s">
        <v>201</v>
      </c>
      <c r="B832" s="256"/>
      <c r="C832" s="287"/>
      <c r="D832" s="237"/>
    </row>
    <row r="833" spans="1:21" ht="21.9" customHeight="1" x14ac:dyDescent="0.25">
      <c r="A833" s="191" t="s">
        <v>466</v>
      </c>
      <c r="B833" s="256"/>
      <c r="C833" s="287"/>
      <c r="D833" s="237"/>
    </row>
    <row r="834" spans="1:21" ht="21.9" customHeight="1" x14ac:dyDescent="0.25">
      <c r="A834" s="189" t="s">
        <v>233</v>
      </c>
      <c r="B834" s="255"/>
      <c r="C834" s="288"/>
      <c r="D834" s="237"/>
    </row>
    <row r="835" spans="1:21" ht="21.9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88" t="s">
        <v>406</v>
      </c>
      <c r="C837" s="488"/>
      <c r="D837" s="488"/>
      <c r="E837" s="385"/>
      <c r="F837" s="385"/>
      <c r="G837" s="385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</row>
    <row r="838" spans="1:21" ht="15" customHeight="1" x14ac:dyDescent="0.25">
      <c r="A838" s="52" t="s">
        <v>507</v>
      </c>
    </row>
  </sheetData>
  <sheetProtection algorithmName="SHA-512" hashValue="b4V9xWswAD5fc/rQgukJpPFGU5SQ7njx5fpECa1fVtGil25kdkRhfXe/kwiDQ+aaGXmsAjkhsxjGq1NpR+jLxA==" saltValue="Xo2PclY8TomNcwblQtyewQ==" spinCount="100000" sheet="1" selectLockedCells="1"/>
  <mergeCells count="301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</mergeCells>
  <phoneticPr fontId="42" type="noConversion"/>
  <dataValidations count="3">
    <dataValidation type="list" allowBlank="1" showInputMessage="1" showErrorMessage="1" sqref="D6:D11 D509:D514 D495:D500 D481:D486 D467:D472 D453:D458 D439:D444 D425:D430 D411:D416 D397:D402 D384:D389 D370:D375 D356:D361 D342:D347 D328:D333 D20:D25 D160:D165 D146:D151 D132:D137 D118:D123 D104:D109 D90:D95 D76:D81 D62:D67 D48:D53 D34:D39 D174:D179 D188:D193 D202:D207 D216:D221 D230:D235 D244:D249 D258:D263 D272:D277 D286:D291 D300:D305 D314:D319 D523:D528 D537:D542 D551:D556 D565:D570 D579:D584 D592:D597 D606:D611 D620:D625 D634:D639 D648:D653 D662:D667 D676:D681 D690:D695 D704:D709 D718:D723 D732:D737 D746:D751 D760:D765 D774:D779 D788:D793 D802:D807 D816:D821 D830:D835" xr:uid="{00000000-0002-0000-1300-000000000000}">
      <formula1>$A$501:$A$530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12" zoomScaleNormal="100" workbookViewId="0">
      <selection activeCell="B23" sqref="B23"/>
    </sheetView>
  </sheetViews>
  <sheetFormatPr defaultColWidth="9.109375" defaultRowHeight="14.4" x14ac:dyDescent="0.25"/>
  <cols>
    <col min="1" max="1" width="30.6640625" style="63" customWidth="1"/>
    <col min="2" max="4" width="12.6640625" style="63" customWidth="1"/>
    <col min="5" max="5" width="3.88671875" style="63" customWidth="1"/>
    <col min="6" max="6" width="2.5546875" style="63" customWidth="1"/>
    <col min="7" max="16384" width="9.109375" style="63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10"/>
    </row>
    <row r="4" spans="1:7" ht="20.100000000000001" customHeight="1" x14ac:dyDescent="0.25">
      <c r="A4" s="111" t="s">
        <v>238</v>
      </c>
      <c r="B4" s="503" t="s">
        <v>239</v>
      </c>
      <c r="C4" s="504"/>
      <c r="D4" s="505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5"/>
      <c r="C6" s="285"/>
      <c r="D6" s="238">
        <f t="shared" ref="D6:D29" si="0">B6+C6</f>
        <v>0</v>
      </c>
    </row>
    <row r="7" spans="1:7" s="94" customFormat="1" ht="15" customHeight="1" x14ac:dyDescent="0.25">
      <c r="A7" s="185" t="s">
        <v>244</v>
      </c>
      <c r="B7" s="285"/>
      <c r="C7" s="285">
        <v>1</v>
      </c>
      <c r="D7" s="239">
        <f t="shared" si="0"/>
        <v>1</v>
      </c>
      <c r="G7" s="113"/>
    </row>
    <row r="8" spans="1:7" s="94" customFormat="1" ht="15" customHeight="1" x14ac:dyDescent="0.25">
      <c r="A8" s="185" t="s">
        <v>245</v>
      </c>
      <c r="B8" s="285">
        <v>6</v>
      </c>
      <c r="C8" s="285">
        <v>5</v>
      </c>
      <c r="D8" s="239">
        <f t="shared" si="0"/>
        <v>11</v>
      </c>
      <c r="G8" s="113"/>
    </row>
    <row r="9" spans="1:7" s="94" customFormat="1" ht="15" customHeight="1" x14ac:dyDescent="0.25">
      <c r="A9" s="185" t="s">
        <v>246</v>
      </c>
      <c r="B9" s="285">
        <v>10</v>
      </c>
      <c r="C9" s="285">
        <v>15</v>
      </c>
      <c r="D9" s="239">
        <f t="shared" si="0"/>
        <v>25</v>
      </c>
      <c r="G9" s="114"/>
    </row>
    <row r="10" spans="1:7" s="94" customFormat="1" ht="15" customHeight="1" x14ac:dyDescent="0.25">
      <c r="A10" s="185" t="s">
        <v>247</v>
      </c>
      <c r="B10" s="285">
        <v>3</v>
      </c>
      <c r="C10" s="285">
        <v>6</v>
      </c>
      <c r="D10" s="239">
        <f t="shared" si="0"/>
        <v>9</v>
      </c>
      <c r="G10" s="114"/>
    </row>
    <row r="11" spans="1:7" s="94" customFormat="1" ht="15" customHeight="1" x14ac:dyDescent="0.25">
      <c r="A11" s="185" t="s">
        <v>248</v>
      </c>
      <c r="B11" s="285">
        <v>5</v>
      </c>
      <c r="C11" s="285">
        <v>8</v>
      </c>
      <c r="D11" s="239">
        <f t="shared" si="0"/>
        <v>13</v>
      </c>
    </row>
    <row r="12" spans="1:7" s="94" customFormat="1" ht="15" customHeight="1" x14ac:dyDescent="0.25">
      <c r="A12" s="185" t="s">
        <v>249</v>
      </c>
      <c r="B12" s="285"/>
      <c r="C12" s="285">
        <v>2</v>
      </c>
      <c r="D12" s="239">
        <f t="shared" si="0"/>
        <v>2</v>
      </c>
    </row>
    <row r="13" spans="1:7" s="94" customFormat="1" ht="15" customHeight="1" x14ac:dyDescent="0.25">
      <c r="A13" s="185" t="s">
        <v>250</v>
      </c>
      <c r="B13" s="285"/>
      <c r="C13" s="285"/>
      <c r="D13" s="239">
        <f t="shared" si="0"/>
        <v>0</v>
      </c>
    </row>
    <row r="14" spans="1:7" s="94" customFormat="1" ht="15" customHeight="1" x14ac:dyDescent="0.25">
      <c r="A14" s="185" t="s">
        <v>251</v>
      </c>
      <c r="B14" s="285">
        <v>1</v>
      </c>
      <c r="C14" s="285">
        <v>2</v>
      </c>
      <c r="D14" s="239">
        <f t="shared" si="0"/>
        <v>3</v>
      </c>
    </row>
    <row r="15" spans="1:7" s="94" customFormat="1" ht="15" customHeight="1" x14ac:dyDescent="0.25">
      <c r="A15" s="185" t="s">
        <v>252</v>
      </c>
      <c r="B15" s="285">
        <v>1</v>
      </c>
      <c r="C15" s="285">
        <v>1</v>
      </c>
      <c r="D15" s="239">
        <f t="shared" si="0"/>
        <v>2</v>
      </c>
      <c r="G15" s="113"/>
    </row>
    <row r="16" spans="1:7" s="94" customFormat="1" ht="15" customHeight="1" x14ac:dyDescent="0.25">
      <c r="A16" s="185" t="s">
        <v>253</v>
      </c>
      <c r="B16" s="285">
        <v>5</v>
      </c>
      <c r="C16" s="285">
        <v>7</v>
      </c>
      <c r="D16" s="239">
        <f t="shared" si="0"/>
        <v>12</v>
      </c>
      <c r="G16" s="113"/>
    </row>
    <row r="17" spans="1:7" s="94" customFormat="1" ht="15" customHeight="1" x14ac:dyDescent="0.25">
      <c r="A17" s="185" t="s">
        <v>254</v>
      </c>
      <c r="B17" s="285"/>
      <c r="C17" s="285">
        <v>1</v>
      </c>
      <c r="D17" s="239">
        <f t="shared" si="0"/>
        <v>1</v>
      </c>
      <c r="G17" s="113"/>
    </row>
    <row r="18" spans="1:7" s="94" customFormat="1" ht="15" customHeight="1" x14ac:dyDescent="0.25">
      <c r="A18" s="185" t="s">
        <v>255</v>
      </c>
      <c r="B18" s="285"/>
      <c r="C18" s="285">
        <v>2</v>
      </c>
      <c r="D18" s="239">
        <f t="shared" si="0"/>
        <v>2</v>
      </c>
      <c r="G18" s="113"/>
    </row>
    <row r="19" spans="1:7" s="94" customFormat="1" ht="15" customHeight="1" x14ac:dyDescent="0.25">
      <c r="A19" s="185" t="s">
        <v>256</v>
      </c>
      <c r="B19" s="285"/>
      <c r="C19" s="285"/>
      <c r="D19" s="239">
        <f t="shared" si="0"/>
        <v>0</v>
      </c>
      <c r="G19" s="113"/>
    </row>
    <row r="20" spans="1:7" s="94" customFormat="1" ht="15" customHeight="1" x14ac:dyDescent="0.25">
      <c r="A20" s="185" t="s">
        <v>257</v>
      </c>
      <c r="B20" s="285"/>
      <c r="C20" s="285"/>
      <c r="D20" s="239">
        <f t="shared" si="0"/>
        <v>0</v>
      </c>
      <c r="G20" s="113"/>
    </row>
    <row r="21" spans="1:7" s="94" customFormat="1" ht="15" customHeight="1" x14ac:dyDescent="0.25">
      <c r="A21" s="185" t="s">
        <v>258</v>
      </c>
      <c r="B21" s="285"/>
      <c r="C21" s="285"/>
      <c r="D21" s="239">
        <f t="shared" si="0"/>
        <v>0</v>
      </c>
      <c r="G21" s="113"/>
    </row>
    <row r="22" spans="1:7" s="94" customFormat="1" ht="15" customHeight="1" x14ac:dyDescent="0.25">
      <c r="A22" s="185" t="s">
        <v>259</v>
      </c>
      <c r="B22" s="285"/>
      <c r="C22" s="285"/>
      <c r="D22" s="239">
        <f t="shared" si="0"/>
        <v>0</v>
      </c>
      <c r="G22" s="113"/>
    </row>
    <row r="23" spans="1:7" s="94" customFormat="1" ht="15" customHeight="1" x14ac:dyDescent="0.25">
      <c r="A23" s="185" t="s">
        <v>260</v>
      </c>
      <c r="B23" s="285">
        <v>1</v>
      </c>
      <c r="C23" s="285"/>
      <c r="D23" s="239">
        <f t="shared" si="0"/>
        <v>1</v>
      </c>
    </row>
    <row r="24" spans="1:7" s="94" customFormat="1" ht="15" customHeight="1" x14ac:dyDescent="0.25">
      <c r="A24" s="185" t="s">
        <v>261</v>
      </c>
      <c r="B24" s="285"/>
      <c r="C24" s="285"/>
      <c r="D24" s="239">
        <f t="shared" si="0"/>
        <v>0</v>
      </c>
    </row>
    <row r="25" spans="1:7" s="94" customFormat="1" ht="15" customHeight="1" x14ac:dyDescent="0.25">
      <c r="A25" s="185" t="s">
        <v>262</v>
      </c>
      <c r="B25" s="285"/>
      <c r="C25" s="285"/>
      <c r="D25" s="239">
        <f t="shared" si="0"/>
        <v>0</v>
      </c>
    </row>
    <row r="26" spans="1:7" s="94" customFormat="1" ht="15" customHeight="1" x14ac:dyDescent="0.25">
      <c r="A26" s="185" t="s">
        <v>263</v>
      </c>
      <c r="B26" s="285"/>
      <c r="C26" s="285"/>
      <c r="D26" s="239">
        <f t="shared" si="0"/>
        <v>0</v>
      </c>
    </row>
    <row r="27" spans="1:7" s="94" customFormat="1" ht="15" customHeight="1" x14ac:dyDescent="0.25">
      <c r="A27" s="185" t="s">
        <v>264</v>
      </c>
      <c r="B27" s="285"/>
      <c r="C27" s="285"/>
      <c r="D27" s="239">
        <f t="shared" si="0"/>
        <v>0</v>
      </c>
    </row>
    <row r="28" spans="1:7" s="94" customFormat="1" ht="15" customHeight="1" x14ac:dyDescent="0.25">
      <c r="A28" s="186" t="s">
        <v>265</v>
      </c>
      <c r="B28" s="285"/>
      <c r="C28" s="285"/>
      <c r="D28" s="240">
        <f t="shared" si="0"/>
        <v>0</v>
      </c>
    </row>
    <row r="29" spans="1:7" s="94" customFormat="1" ht="15" customHeight="1" x14ac:dyDescent="0.25">
      <c r="A29" s="65" t="s">
        <v>76</v>
      </c>
      <c r="B29" s="241">
        <f>SUM(B6:B28)</f>
        <v>32</v>
      </c>
      <c r="C29" s="241">
        <f>SUM(C6:C28)</f>
        <v>50</v>
      </c>
      <c r="D29" s="241">
        <f t="shared" si="0"/>
        <v>82</v>
      </c>
    </row>
    <row r="30" spans="1:7" s="94" customFormat="1" ht="9" customHeight="1" x14ac:dyDescent="0.25">
      <c r="A30" s="115"/>
      <c r="B30" s="116">
        <f>'Quadro 1'!X48</f>
        <v>32</v>
      </c>
      <c r="C30" s="116">
        <f>'Quadro 1'!Y48</f>
        <v>50</v>
      </c>
      <c r="D30" s="116">
        <f>'Quadro 1'!Z48</f>
        <v>82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482</v>
      </c>
      <c r="B33" s="117"/>
      <c r="C33" s="117"/>
      <c r="D33" s="117"/>
    </row>
    <row r="34" spans="1:12" s="87" customFormat="1" ht="16.5" customHeight="1" x14ac:dyDescent="0.3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7" t="s">
        <v>484</v>
      </c>
      <c r="B35" s="397"/>
      <c r="C35" s="397"/>
      <c r="D35" s="397"/>
      <c r="E35" s="397"/>
      <c r="F35" s="397"/>
      <c r="G35" s="397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6" t="s">
        <v>446</v>
      </c>
      <c r="B38" s="506"/>
      <c r="C38" s="506"/>
      <c r="D38" s="506"/>
    </row>
    <row r="39" spans="1:12" s="94" customFormat="1" ht="19.5" customHeight="1" x14ac:dyDescent="0.25">
      <c r="A39" s="498" t="s">
        <v>237</v>
      </c>
      <c r="B39" s="498"/>
      <c r="C39" s="498"/>
      <c r="D39" s="498"/>
    </row>
    <row r="40" spans="1:12" s="94" customFormat="1" ht="15" customHeight="1" thickBot="1" x14ac:dyDescent="0.3">
      <c r="A40" s="120"/>
      <c r="B40" s="499" t="s">
        <v>266</v>
      </c>
      <c r="C40" s="500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 t="s">
        <v>526</v>
      </c>
      <c r="C42" s="164" t="s">
        <v>527</v>
      </c>
      <c r="G42" s="113"/>
    </row>
    <row r="43" spans="1:12" s="94" customFormat="1" ht="15" customHeight="1" thickBot="1" x14ac:dyDescent="0.3">
      <c r="A43" s="126" t="s">
        <v>269</v>
      </c>
      <c r="B43" s="165" t="s">
        <v>528</v>
      </c>
      <c r="C43" s="166" t="s">
        <v>529</v>
      </c>
      <c r="G43" s="113"/>
    </row>
    <row r="44" spans="1:12" s="94" customFormat="1" ht="9.9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485</v>
      </c>
      <c r="L46" s="128"/>
    </row>
    <row r="47" spans="1:12" s="87" customFormat="1" ht="12" customHeight="1" x14ac:dyDescent="0.3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OUrFCSzx1q4sQrWUFMCY789ow9mn59RAa0JyAK5hfWgVlPznk5raQusSjpVIf4TqWgOMIWdniVgN6T2nr6G4mw==" saltValue="mSBUxzQ8bGjewaFCTXpBM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43" sqref="B43:B52"/>
    </sheetView>
  </sheetViews>
  <sheetFormatPr defaultColWidth="9.109375" defaultRowHeight="14.4" x14ac:dyDescent="0.35"/>
  <cols>
    <col min="1" max="1" width="75" style="42" customWidth="1"/>
    <col min="2" max="2" width="16.109375" style="42" customWidth="1"/>
    <col min="3" max="16384" width="9.109375" style="42"/>
  </cols>
  <sheetData>
    <row r="1" spans="1:2" s="130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3" t="s">
        <v>273</v>
      </c>
      <c r="B4" s="279">
        <f>1770618.71+21693.68+1329.48+30081.23+30119.49+266490.13+161152.78+1489.47+147.72+149132.14+2306.24+147.72</f>
        <v>2434708.7900000005</v>
      </c>
    </row>
    <row r="5" spans="1:2" ht="15" customHeight="1" x14ac:dyDescent="0.35">
      <c r="A5" s="337" t="s">
        <v>274</v>
      </c>
      <c r="B5" s="338">
        <f>B34</f>
        <v>53037.63</v>
      </c>
    </row>
    <row r="6" spans="1:2" ht="15" customHeight="1" x14ac:dyDescent="0.35">
      <c r="A6" s="131" t="s">
        <v>275</v>
      </c>
      <c r="B6" s="280"/>
    </row>
    <row r="7" spans="1:2" ht="15" customHeight="1" x14ac:dyDescent="0.35">
      <c r="A7" s="339" t="s">
        <v>276</v>
      </c>
      <c r="B7" s="340">
        <f>B54</f>
        <v>126812.64</v>
      </c>
    </row>
    <row r="8" spans="1:2" ht="15" customHeight="1" x14ac:dyDescent="0.35">
      <c r="A8" s="341" t="s">
        <v>277</v>
      </c>
      <c r="B8" s="342">
        <f>B66</f>
        <v>0</v>
      </c>
    </row>
    <row r="9" spans="1:2" ht="15" customHeight="1" x14ac:dyDescent="0.35">
      <c r="A9" s="194" t="s">
        <v>470</v>
      </c>
      <c r="B9" s="281">
        <f>4244.58+175600.43+345669.91</f>
        <v>525514.91999999993</v>
      </c>
    </row>
    <row r="10" spans="1:2" ht="15" customHeight="1" x14ac:dyDescent="0.35">
      <c r="A10" s="65" t="s">
        <v>76</v>
      </c>
      <c r="B10" s="242">
        <f>SUM(B4:B9)</f>
        <v>3140073.9800000004</v>
      </c>
    </row>
    <row r="11" spans="1:2" ht="9.9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5">
      <c r="A15" s="512" t="s">
        <v>486</v>
      </c>
      <c r="B15" s="512"/>
    </row>
    <row r="16" spans="1:2" s="130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3" t="s">
        <v>462</v>
      </c>
      <c r="B19" s="282">
        <v>2751.01</v>
      </c>
    </row>
    <row r="20" spans="1:2" ht="15" customHeight="1" x14ac:dyDescent="0.35">
      <c r="A20" s="131" t="s">
        <v>280</v>
      </c>
      <c r="B20" s="283"/>
    </row>
    <row r="21" spans="1:2" ht="15" customHeight="1" x14ac:dyDescent="0.35">
      <c r="A21" s="131" t="s">
        <v>281</v>
      </c>
      <c r="B21" s="283"/>
    </row>
    <row r="22" spans="1:2" ht="15" customHeight="1" x14ac:dyDescent="0.35">
      <c r="A22" s="131" t="s">
        <v>488</v>
      </c>
      <c r="B22" s="283"/>
    </row>
    <row r="23" spans="1:2" ht="15" customHeight="1" x14ac:dyDescent="0.35">
      <c r="A23" s="131" t="s">
        <v>282</v>
      </c>
      <c r="B23" s="283"/>
    </row>
    <row r="24" spans="1:2" ht="15" customHeight="1" x14ac:dyDescent="0.35">
      <c r="A24" s="131" t="s">
        <v>489</v>
      </c>
      <c r="B24" s="283"/>
    </row>
    <row r="25" spans="1:2" ht="15" customHeight="1" x14ac:dyDescent="0.35">
      <c r="A25" s="131" t="s">
        <v>283</v>
      </c>
      <c r="B25" s="283"/>
    </row>
    <row r="26" spans="1:2" ht="15" customHeight="1" x14ac:dyDescent="0.35">
      <c r="A26" s="131" t="s">
        <v>284</v>
      </c>
      <c r="B26" s="283"/>
    </row>
    <row r="27" spans="1:2" ht="15" customHeight="1" x14ac:dyDescent="0.35">
      <c r="A27" s="131" t="s">
        <v>194</v>
      </c>
      <c r="B27" s="283"/>
    </row>
    <row r="28" spans="1:2" ht="15" customHeight="1" x14ac:dyDescent="0.35">
      <c r="A28" s="131" t="s">
        <v>285</v>
      </c>
      <c r="B28" s="283"/>
    </row>
    <row r="29" spans="1:2" ht="15" customHeight="1" x14ac:dyDescent="0.35">
      <c r="A29" s="131" t="s">
        <v>286</v>
      </c>
      <c r="B29" s="283"/>
    </row>
    <row r="30" spans="1:2" ht="15" customHeight="1" x14ac:dyDescent="0.35">
      <c r="A30" s="131" t="s">
        <v>287</v>
      </c>
      <c r="B30" s="283">
        <v>10083.58</v>
      </c>
    </row>
    <row r="31" spans="1:2" ht="15" customHeight="1" x14ac:dyDescent="0.35">
      <c r="A31" s="131" t="s">
        <v>288</v>
      </c>
      <c r="B31" s="283">
        <v>35353</v>
      </c>
    </row>
    <row r="32" spans="1:2" ht="15" customHeight="1" x14ac:dyDescent="0.35">
      <c r="A32" s="131" t="s">
        <v>289</v>
      </c>
      <c r="B32" s="283">
        <f>116.63*12</f>
        <v>1399.56</v>
      </c>
    </row>
    <row r="33" spans="1:2" ht="15" customHeight="1" x14ac:dyDescent="0.35">
      <c r="A33" s="194" t="s">
        <v>490</v>
      </c>
      <c r="B33" s="284">
        <f>287.54*12</f>
        <v>3450.4800000000005</v>
      </c>
    </row>
    <row r="34" spans="1:2" ht="15" customHeight="1" x14ac:dyDescent="0.35">
      <c r="A34" s="65" t="s">
        <v>76</v>
      </c>
      <c r="B34" s="246">
        <f>SUM(B19:B33)</f>
        <v>53037.63</v>
      </c>
    </row>
    <row r="35" spans="1:2" ht="9.9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">
      <c r="A37" s="135" t="s">
        <v>519</v>
      </c>
    </row>
    <row r="38" spans="1:2" s="135" customFormat="1" ht="12" customHeight="1" x14ac:dyDescent="0.3">
      <c r="A38" s="135" t="s">
        <v>491</v>
      </c>
    </row>
    <row r="39" spans="1:2" s="135" customFormat="1" ht="12" customHeight="1" x14ac:dyDescent="0.3">
      <c r="A39" s="135" t="s">
        <v>516</v>
      </c>
    </row>
    <row r="40" spans="1:2" s="130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3" t="s">
        <v>291</v>
      </c>
      <c r="B43" s="243">
        <v>8448.1200000000008</v>
      </c>
    </row>
    <row r="44" spans="1:2" ht="15" customHeight="1" x14ac:dyDescent="0.35">
      <c r="A44" s="131" t="s">
        <v>292</v>
      </c>
      <c r="B44" s="244">
        <f>4680.72+313.8</f>
        <v>4994.5200000000004</v>
      </c>
    </row>
    <row r="45" spans="1:2" ht="15" customHeight="1" x14ac:dyDescent="0.35">
      <c r="A45" s="131" t="s">
        <v>293</v>
      </c>
      <c r="B45" s="244"/>
    </row>
    <row r="46" spans="1:2" ht="15" customHeight="1" x14ac:dyDescent="0.35">
      <c r="A46" s="131" t="s">
        <v>294</v>
      </c>
      <c r="B46" s="244"/>
    </row>
    <row r="47" spans="1:2" ht="15" customHeight="1" x14ac:dyDescent="0.35">
      <c r="A47" s="131" t="s">
        <v>295</v>
      </c>
      <c r="B47" s="244"/>
    </row>
    <row r="48" spans="1:2" ht="15" customHeight="1" x14ac:dyDescent="0.35">
      <c r="A48" s="131" t="s">
        <v>296</v>
      </c>
      <c r="B48" s="244"/>
    </row>
    <row r="49" spans="1:2" ht="15" customHeight="1" x14ac:dyDescent="0.35">
      <c r="A49" s="131" t="s">
        <v>297</v>
      </c>
      <c r="B49" s="244"/>
    </row>
    <row r="50" spans="1:2" ht="15" customHeight="1" x14ac:dyDescent="0.35">
      <c r="A50" s="131" t="s">
        <v>298</v>
      </c>
      <c r="B50" s="244"/>
    </row>
    <row r="51" spans="1:2" ht="15" customHeight="1" x14ac:dyDescent="0.35">
      <c r="A51" s="131" t="s">
        <v>299</v>
      </c>
      <c r="B51" s="244"/>
    </row>
    <row r="52" spans="1:2" ht="15" customHeight="1" x14ac:dyDescent="0.35">
      <c r="A52" s="131" t="s">
        <v>300</v>
      </c>
      <c r="B52" s="244">
        <v>113370</v>
      </c>
    </row>
    <row r="53" spans="1:2" ht="15" customHeight="1" x14ac:dyDescent="0.35">
      <c r="A53" s="194" t="s">
        <v>493</v>
      </c>
      <c r="B53" s="245"/>
    </row>
    <row r="54" spans="1:2" ht="15" customHeight="1" x14ac:dyDescent="0.35">
      <c r="A54" s="65" t="s">
        <v>76</v>
      </c>
      <c r="B54" s="246">
        <f>SUM(B43:B53)</f>
        <v>126812.64</v>
      </c>
    </row>
    <row r="55" spans="1:2" ht="24.9" customHeight="1" x14ac:dyDescent="0.35"/>
    <row r="56" spans="1:2" s="130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/>
    </row>
    <row r="66" spans="1:2" x14ac:dyDescent="0.35">
      <c r="A66" s="65" t="s">
        <v>76</v>
      </c>
      <c r="B66" s="242">
        <f>SUM(B59:B65)</f>
        <v>0</v>
      </c>
    </row>
  </sheetData>
  <sheetProtection algorithmName="SHA-512" hashValue="DvPZh4o+UX6b6RYfg6ShWIh6pFLYii9ZZyjiQhBoC7DS9OpPP9hRMaIqTd3gA38s3kuT8maFCBwZpGXc0DHy8A==" saltValue="/U+DgKXxlU9NGThn+x7qPQ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5" activePane="bottomRight" state="frozen"/>
      <selection pane="topRight"/>
      <selection pane="bottomLeft"/>
      <selection pane="bottomRight" activeCell="E10" sqref="E10"/>
    </sheetView>
  </sheetViews>
  <sheetFormatPr defaultColWidth="9.109375" defaultRowHeight="12" x14ac:dyDescent="0.25"/>
  <cols>
    <col min="1" max="1" width="30.6640625" style="58" customWidth="1"/>
    <col min="2" max="2" width="9.109375" style="58"/>
    <col min="3" max="3" width="8.33203125" style="58" customWidth="1"/>
    <col min="4" max="4" width="14" style="58" customWidth="1"/>
    <col min="5" max="7" width="11.6640625" style="58" customWidth="1"/>
    <col min="8" max="8" width="8" style="58" customWidth="1"/>
    <col min="9" max="9" width="8.5546875" style="58" customWidth="1"/>
    <col min="10" max="10" width="14.109375" style="58" customWidth="1"/>
    <col min="11" max="12" width="11.6640625" style="58" customWidth="1"/>
    <col min="13" max="13" width="12.88671875" style="58" customWidth="1"/>
    <col min="14" max="14" width="8.88671875" style="58" customWidth="1"/>
    <col min="15" max="17" width="11.6640625" style="58" customWidth="1"/>
    <col min="18" max="16384" width="9.109375" style="58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" customHeight="1" x14ac:dyDescent="0.25">
      <c r="A4" s="518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" customHeight="1" x14ac:dyDescent="0.25">
      <c r="A5" s="513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" customHeight="1" x14ac:dyDescent="0.25">
      <c r="A6" s="513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" customHeight="1" x14ac:dyDescent="0.25">
      <c r="A7" s="513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" customHeight="1" x14ac:dyDescent="0.25">
      <c r="A8" s="513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" customHeight="1" x14ac:dyDescent="0.25">
      <c r="A9" s="513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" customHeight="1" x14ac:dyDescent="0.25">
      <c r="A10" s="513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" customHeight="1" x14ac:dyDescent="0.25">
      <c r="A11" s="514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x14ac:dyDescent="0.25">
      <c r="A13" s="50" t="s">
        <v>148</v>
      </c>
    </row>
    <row r="14" spans="1:14" ht="16.95" customHeight="1" x14ac:dyDescent="0.25">
      <c r="A14" s="50" t="s">
        <v>494</v>
      </c>
    </row>
    <row r="15" spans="1:14" ht="16.2" customHeight="1" x14ac:dyDescent="0.25">
      <c r="A15" s="50" t="s">
        <v>321</v>
      </c>
    </row>
    <row r="16" spans="1:14" x14ac:dyDescent="0.25">
      <c r="A16" s="50" t="s">
        <v>322</v>
      </c>
    </row>
  </sheetData>
  <sheetProtection algorithmName="SHA-512" hashValue="e1xW7KqzoQMuHJAE3fw3+kKM/dLBDmr5RMugzcnC5flT9KktIId2xG5SAn5J/dxmvdEPnvTeNB13tYgUDFitTg==" saltValue="sw2ZL0NC8zVVpVKYI7DaUw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topLeftCell="A2" workbookViewId="0">
      <selection activeCell="C5" sqref="C5"/>
    </sheetView>
  </sheetViews>
  <sheetFormatPr defaultColWidth="9.109375" defaultRowHeight="12" x14ac:dyDescent="0.25"/>
  <cols>
    <col min="1" max="1" width="10.6640625" style="58" customWidth="1"/>
    <col min="2" max="2" width="50.109375" style="58" customWidth="1"/>
    <col min="3" max="3" width="15.6640625" style="58" customWidth="1"/>
    <col min="4" max="4" width="15.44140625" style="58" customWidth="1"/>
    <col min="5" max="7" width="11.6640625" style="58" customWidth="1"/>
    <col min="8" max="8" width="8.6640625" style="58" customWidth="1"/>
    <col min="9" max="12" width="11.6640625" style="58" customWidth="1"/>
    <col min="13" max="13" width="8.33203125" style="58" customWidth="1"/>
    <col min="14" max="16" width="11.6640625" style="58" customWidth="1"/>
    <col min="17" max="16384" width="9.109375" style="58"/>
  </cols>
  <sheetData>
    <row r="1" spans="1:7" s="138" customFormat="1" ht="60.75" customHeight="1" x14ac:dyDescent="0.25">
      <c r="A1" s="515" t="s">
        <v>21</v>
      </c>
      <c r="B1" s="515"/>
      <c r="C1" s="515"/>
      <c r="D1" s="137"/>
      <c r="E1" s="137"/>
      <c r="F1" s="137"/>
      <c r="G1" s="137"/>
    </row>
    <row r="2" spans="1:7" ht="30" customHeight="1" x14ac:dyDescent="0.25">
      <c r="A2" s="520" t="s">
        <v>323</v>
      </c>
      <c r="B2" s="520"/>
      <c r="C2" s="139" t="s">
        <v>324</v>
      </c>
    </row>
    <row r="3" spans="1:7" ht="24.9" customHeight="1" x14ac:dyDescent="0.25">
      <c r="A3" s="521" t="s">
        <v>325</v>
      </c>
      <c r="B3" s="521"/>
      <c r="C3" s="203">
        <f>SUM(C4:C6)</f>
        <v>0</v>
      </c>
    </row>
    <row r="4" spans="1:7" ht="20.100000000000001" customHeight="1" x14ac:dyDescent="0.25">
      <c r="A4" s="201"/>
      <c r="B4" s="202" t="s">
        <v>326</v>
      </c>
      <c r="C4" s="256"/>
    </row>
    <row r="5" spans="1:7" ht="20.100000000000001" customHeight="1" x14ac:dyDescent="0.25">
      <c r="A5" s="201"/>
      <c r="B5" s="202" t="s">
        <v>327</v>
      </c>
      <c r="C5" s="256"/>
    </row>
    <row r="6" spans="1:7" ht="20.100000000000001" customHeight="1" x14ac:dyDescent="0.25">
      <c r="A6" s="201"/>
      <c r="B6" s="202" t="s">
        <v>328</v>
      </c>
      <c r="C6" s="256"/>
    </row>
    <row r="7" spans="1:7" ht="24.9" customHeight="1" x14ac:dyDescent="0.25">
      <c r="A7" s="522" t="s">
        <v>329</v>
      </c>
      <c r="B7" s="522"/>
      <c r="C7" s="256"/>
    </row>
    <row r="8" spans="1:7" ht="24.9" customHeight="1" x14ac:dyDescent="0.25">
      <c r="A8" s="519" t="s">
        <v>330</v>
      </c>
      <c r="B8" s="519"/>
      <c r="C8" s="255"/>
    </row>
    <row r="9" spans="1:7" ht="24.9" customHeight="1" x14ac:dyDescent="0.25">
      <c r="A9" s="453" t="s">
        <v>76</v>
      </c>
      <c r="B9" s="453"/>
      <c r="C9" s="227">
        <f>SUM(C4:C8)</f>
        <v>0</v>
      </c>
    </row>
  </sheetData>
  <sheetProtection algorithmName="SHA-512" hashValue="ArkTfr4wYCqwsFkajQtPoZS0MrnwDoq9NrkI3piIN8eYGkBlKaARXpqzP3m94YqgqGWuRqzKVJEUH29cqud/PA==" saltValue="xRticwrPA2ID4CIUjAPQk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topLeftCell="A2" workbookViewId="0">
      <selection activeCell="A4" sqref="A4"/>
    </sheetView>
  </sheetViews>
  <sheetFormatPr defaultColWidth="9.109375" defaultRowHeight="12" x14ac:dyDescent="0.25"/>
  <cols>
    <col min="1" max="1" width="15.6640625" style="58" customWidth="1"/>
    <col min="2" max="2" width="49.5546875" style="58" customWidth="1"/>
    <col min="3" max="3" width="11" style="58" customWidth="1"/>
    <col min="4" max="4" width="11.6640625" style="58" customWidth="1"/>
    <col min="5" max="5" width="9.44140625" style="58" customWidth="1"/>
    <col min="6" max="9" width="11.6640625" style="58" customWidth="1"/>
    <col min="10" max="10" width="8.33203125" style="58" customWidth="1"/>
    <col min="11" max="13" width="11.6640625" style="58" customWidth="1"/>
    <col min="14" max="16384" width="9.109375" style="58"/>
  </cols>
  <sheetData>
    <row r="1" spans="1:8" s="138" customFormat="1" ht="39.9" customHeight="1" x14ac:dyDescent="0.25">
      <c r="A1" s="515" t="s">
        <v>449</v>
      </c>
      <c r="B1" s="515"/>
      <c r="C1" s="515"/>
      <c r="D1" s="515"/>
      <c r="E1" s="140"/>
      <c r="F1" s="140"/>
      <c r="G1" s="140"/>
      <c r="H1" s="140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1" t="s">
        <v>333</v>
      </c>
      <c r="B3" s="211" t="s">
        <v>234</v>
      </c>
      <c r="C3" s="523"/>
      <c r="D3" s="525"/>
    </row>
    <row r="4" spans="1:8" ht="24.9" customHeight="1" x14ac:dyDescent="0.25">
      <c r="A4" s="263"/>
      <c r="B4" s="264"/>
      <c r="C4" s="254"/>
      <c r="D4" s="260"/>
    </row>
    <row r="5" spans="1:8" ht="24.9" customHeight="1" x14ac:dyDescent="0.25">
      <c r="A5" s="265"/>
      <c r="B5" s="266"/>
      <c r="C5" s="256"/>
      <c r="D5" s="261"/>
    </row>
    <row r="6" spans="1:8" ht="24.9" customHeight="1" x14ac:dyDescent="0.25">
      <c r="A6" s="265"/>
      <c r="B6" s="266"/>
      <c r="C6" s="256"/>
      <c r="D6" s="261"/>
    </row>
    <row r="7" spans="1:8" ht="24.9" customHeight="1" x14ac:dyDescent="0.25">
      <c r="A7" s="265"/>
      <c r="B7" s="266"/>
      <c r="C7" s="256"/>
      <c r="D7" s="261"/>
    </row>
    <row r="8" spans="1:8" ht="24.9" customHeight="1" x14ac:dyDescent="0.25">
      <c r="A8" s="265"/>
      <c r="B8" s="266"/>
      <c r="C8" s="256"/>
      <c r="D8" s="261"/>
    </row>
    <row r="9" spans="1:8" ht="24.9" customHeight="1" x14ac:dyDescent="0.25">
      <c r="A9" s="265"/>
      <c r="B9" s="266"/>
      <c r="C9" s="256"/>
      <c r="D9" s="261"/>
    </row>
    <row r="10" spans="1:8" ht="24.9" customHeight="1" x14ac:dyDescent="0.25">
      <c r="A10" s="265"/>
      <c r="B10" s="266"/>
      <c r="C10" s="256"/>
      <c r="D10" s="261"/>
    </row>
    <row r="11" spans="1:8" ht="24.9" customHeight="1" x14ac:dyDescent="0.25">
      <c r="A11" s="265"/>
      <c r="B11" s="266"/>
      <c r="C11" s="256"/>
      <c r="D11" s="261"/>
    </row>
    <row r="12" spans="1:8" ht="24.9" customHeight="1" x14ac:dyDescent="0.25">
      <c r="A12" s="267"/>
      <c r="B12" s="268"/>
      <c r="C12" s="255"/>
      <c r="D12" s="262"/>
    </row>
    <row r="13" spans="1:8" ht="9.9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L4exyPcIGyevwl/QBijDJXaq39hCiKIzGh5INRvbs3qwDdG1bouWT+wa+jmDFGjDUA+ryudj+3D4erPzTupwAg==" saltValue="DRjZ2NHqan5FLWtvfaHHvg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topLeftCell="A2" workbookViewId="0">
      <selection activeCell="C4" sqref="C4"/>
    </sheetView>
  </sheetViews>
  <sheetFormatPr defaultColWidth="9.109375" defaultRowHeight="12" x14ac:dyDescent="0.25"/>
  <cols>
    <col min="1" max="1" width="5.6640625" style="58" customWidth="1"/>
    <col min="2" max="2" width="35.6640625" style="58" customWidth="1"/>
    <col min="3" max="3" width="15.6640625" style="58" customWidth="1"/>
    <col min="4" max="4" width="20.6640625" style="58" customWidth="1"/>
    <col min="5" max="5" width="13" style="58" customWidth="1"/>
    <col min="6" max="6" width="11.6640625" style="58" customWidth="1"/>
    <col min="7" max="7" width="9.44140625" style="58" customWidth="1"/>
    <col min="8" max="11" width="11.6640625" style="58" customWidth="1"/>
    <col min="12" max="12" width="8.33203125" style="58" customWidth="1"/>
    <col min="13" max="15" width="11.6640625" style="58" customWidth="1"/>
    <col min="16" max="16384" width="9.109375" style="58"/>
  </cols>
  <sheetData>
    <row r="1" spans="1:10" s="138" customFormat="1" ht="39.9" customHeight="1" x14ac:dyDescent="0.25">
      <c r="A1" s="515" t="s">
        <v>22</v>
      </c>
      <c r="B1" s="515"/>
      <c r="C1" s="515"/>
      <c r="D1" s="515"/>
      <c r="E1" s="140"/>
      <c r="F1" s="140"/>
      <c r="G1" s="140"/>
      <c r="H1" s="140"/>
      <c r="I1" s="140"/>
      <c r="J1" s="140"/>
    </row>
    <row r="2" spans="1:10" ht="39" customHeight="1" x14ac:dyDescent="0.25">
      <c r="A2" s="526" t="s">
        <v>334</v>
      </c>
      <c r="B2" s="526"/>
      <c r="C2" s="212" t="s">
        <v>335</v>
      </c>
      <c r="D2" s="212" t="s">
        <v>272</v>
      </c>
    </row>
    <row r="3" spans="1:10" ht="24.9" customHeight="1" x14ac:dyDescent="0.25">
      <c r="A3" s="521" t="s">
        <v>336</v>
      </c>
      <c r="B3" s="521"/>
      <c r="C3" s="203">
        <f>SUM(C4:C7)</f>
        <v>0</v>
      </c>
      <c r="D3" s="213">
        <f>SUM(D4:D7)</f>
        <v>0</v>
      </c>
    </row>
    <row r="4" spans="1:10" ht="20.100000000000001" customHeight="1" x14ac:dyDescent="0.25">
      <c r="A4" s="201"/>
      <c r="B4" s="202" t="s">
        <v>337</v>
      </c>
      <c r="C4" s="256"/>
      <c r="D4" s="257"/>
    </row>
    <row r="5" spans="1:10" ht="20.100000000000001" customHeight="1" x14ac:dyDescent="0.25">
      <c r="A5" s="201"/>
      <c r="B5" s="202" t="s">
        <v>338</v>
      </c>
      <c r="C5" s="256"/>
      <c r="D5" s="257"/>
    </row>
    <row r="6" spans="1:10" ht="20.100000000000001" customHeight="1" x14ac:dyDescent="0.25">
      <c r="A6" s="201"/>
      <c r="B6" s="202" t="s">
        <v>339</v>
      </c>
      <c r="C6" s="256"/>
      <c r="D6" s="257"/>
    </row>
    <row r="7" spans="1:10" ht="20.100000000000001" customHeight="1" x14ac:dyDescent="0.25">
      <c r="A7" s="201"/>
      <c r="B7" s="202" t="s">
        <v>340</v>
      </c>
      <c r="C7" s="256"/>
      <c r="D7" s="257"/>
    </row>
    <row r="8" spans="1:10" ht="24.9" customHeight="1" x14ac:dyDescent="0.25">
      <c r="A8" s="522" t="s">
        <v>471</v>
      </c>
      <c r="B8" s="522"/>
      <c r="C8" s="258"/>
      <c r="D8" s="257"/>
    </row>
    <row r="9" spans="1:10" ht="24.9" customHeight="1" x14ac:dyDescent="0.25">
      <c r="A9" s="519" t="s">
        <v>341</v>
      </c>
      <c r="B9" s="519"/>
      <c r="C9" s="255"/>
      <c r="D9" s="259"/>
    </row>
    <row r="10" spans="1:10" ht="9.9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2" t="s">
        <v>501</v>
      </c>
      <c r="B12" s="442"/>
      <c r="C12" s="442"/>
      <c r="D12" s="442"/>
      <c r="E12" s="442"/>
    </row>
    <row r="13" spans="1:10" ht="9" hidden="1" customHeight="1" x14ac:dyDescent="0.25">
      <c r="A13" s="442"/>
      <c r="B13" s="442"/>
      <c r="C13" s="442"/>
      <c r="D13" s="442"/>
      <c r="E13" s="442"/>
    </row>
    <row r="14" spans="1:10" ht="9" hidden="1" customHeight="1" x14ac:dyDescent="0.25">
      <c r="A14" s="442"/>
      <c r="B14" s="442"/>
      <c r="C14" s="442"/>
      <c r="D14" s="442"/>
      <c r="E14" s="442"/>
    </row>
    <row r="15" spans="1:10" ht="9" hidden="1" customHeight="1" x14ac:dyDescent="0.25">
      <c r="A15" s="442"/>
      <c r="B15" s="442"/>
      <c r="C15" s="442"/>
      <c r="D15" s="442"/>
      <c r="E15" s="442"/>
    </row>
  </sheetData>
  <sheetProtection algorithmName="SHA-512" hashValue="gUzv5vWbduDi61N8bypJO7nD7X4GzZPp6vWoAJZVa0Am7aoHu94YbEgdAI67Zpj/2A2XOSWL9NhZiJRczTuABw==" saltValue="l5y2QJBFcBs+IbMXa+Oyc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58" customWidth="1"/>
    <col min="2" max="3" width="20.6640625" style="58" customWidth="1"/>
    <col min="4" max="5" width="11.6640625" style="58" customWidth="1"/>
    <col min="6" max="6" width="9.44140625" style="58" customWidth="1"/>
    <col min="7" max="10" width="11.6640625" style="58" customWidth="1"/>
    <col min="11" max="11" width="8.33203125" style="58" customWidth="1"/>
    <col min="12" max="14" width="11.6640625" style="58" customWidth="1"/>
    <col min="15" max="16384" width="9.109375" style="58"/>
  </cols>
  <sheetData>
    <row r="1" spans="1:5" ht="60" customHeight="1" x14ac:dyDescent="0.25">
      <c r="A1" s="515" t="s">
        <v>343</v>
      </c>
      <c r="B1" s="515"/>
      <c r="C1" s="141"/>
      <c r="D1" s="141"/>
      <c r="E1" s="141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4.9" customHeight="1" x14ac:dyDescent="0.25">
      <c r="A4" s="193" t="s">
        <v>344</v>
      </c>
      <c r="B4" s="254"/>
    </row>
    <row r="5" spans="1:5" ht="24.9" customHeight="1" x14ac:dyDescent="0.25">
      <c r="A5" s="131" t="s">
        <v>345</v>
      </c>
      <c r="B5" s="256"/>
    </row>
    <row r="6" spans="1:5" ht="24.9" customHeight="1" x14ac:dyDescent="0.25">
      <c r="A6" s="194" t="s">
        <v>346</v>
      </c>
      <c r="B6" s="255"/>
    </row>
    <row r="7" spans="1:5" ht="15.75" customHeight="1" x14ac:dyDescent="0.25"/>
  </sheetData>
  <sheetProtection algorithmName="SHA-512" hashValue="DPIrVy9/sqOgAqepQ1ueK+MB6/XYip6L2PzWqFOY4CZVQRlQ4QBSyhgRd/mt0qf6doFFBhURm/l/bKtbBpEx5w==" saltValue="Up8JT3u90IIFdxeqhr8Zt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6" sqref="B6"/>
    </sheetView>
  </sheetViews>
  <sheetFormatPr defaultColWidth="9.109375" defaultRowHeight="12" x14ac:dyDescent="0.25"/>
  <cols>
    <col min="1" max="1" width="47.33203125" style="58" customWidth="1"/>
    <col min="2" max="2" width="20.33203125" style="58" customWidth="1"/>
    <col min="3" max="3" width="11.5546875" style="58" customWidth="1"/>
    <col min="4" max="5" width="11.6640625" style="58" customWidth="1"/>
    <col min="6" max="6" width="9.44140625" style="58" customWidth="1"/>
    <col min="7" max="10" width="11.6640625" style="58" customWidth="1"/>
    <col min="11" max="11" width="8.33203125" style="58" customWidth="1"/>
    <col min="12" max="14" width="11.6640625" style="58" customWidth="1"/>
    <col min="15" max="16384" width="9.109375" style="58"/>
  </cols>
  <sheetData>
    <row r="1" spans="1:7" s="143" customFormat="1" ht="54" customHeight="1" x14ac:dyDescent="0.25">
      <c r="A1" s="527" t="s">
        <v>450</v>
      </c>
      <c r="B1" s="527"/>
      <c r="C1" s="142"/>
      <c r="D1" s="142"/>
      <c r="E1" s="142"/>
      <c r="F1" s="142"/>
      <c r="G1" s="142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4.9" customHeight="1" x14ac:dyDescent="0.25">
      <c r="A4" s="193" t="s">
        <v>347</v>
      </c>
      <c r="B4" s="254"/>
    </row>
    <row r="5" spans="1:7" ht="24.9" customHeight="1" x14ac:dyDescent="0.25">
      <c r="A5" s="131" t="s">
        <v>348</v>
      </c>
      <c r="B5" s="256"/>
    </row>
    <row r="6" spans="1:7" ht="24.9" customHeight="1" x14ac:dyDescent="0.25">
      <c r="A6" s="131" t="s">
        <v>429</v>
      </c>
      <c r="B6" s="256"/>
    </row>
    <row r="7" spans="1:7" ht="24.9" customHeight="1" x14ac:dyDescent="0.25">
      <c r="A7" s="131" t="s">
        <v>430</v>
      </c>
      <c r="B7" s="256"/>
    </row>
    <row r="8" spans="1:7" ht="24.9" customHeight="1" x14ac:dyDescent="0.25">
      <c r="A8" s="194" t="s">
        <v>142</v>
      </c>
      <c r="B8" s="255"/>
    </row>
    <row r="9" spans="1:7" ht="9.9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ziGcTh6+wMVvbPnTJsddq+Hb9OQUysMU/3M0HQ0zuhGdiG/nwezKbpM14dgQtH0d5UAjMm4rufFz0mcZh6gTJA==" saltValue="AIqrNlqDQHOiutZr5GSbIQ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0.6640625" style="58" customWidth="1"/>
    <col min="2" max="2" width="20.6640625" style="58" customWidth="1"/>
    <col min="3" max="3" width="11.5546875" style="58" customWidth="1"/>
    <col min="4" max="5" width="11.6640625" style="58" customWidth="1"/>
    <col min="6" max="6" width="9.44140625" style="58" customWidth="1"/>
    <col min="7" max="10" width="11.6640625" style="58" customWidth="1"/>
    <col min="11" max="11" width="8.33203125" style="58" customWidth="1"/>
    <col min="12" max="14" width="11.6640625" style="58" customWidth="1"/>
    <col min="15" max="16384" width="9.109375" style="58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46" t="s">
        <v>404</v>
      </c>
      <c r="B2" s="530" t="s">
        <v>335</v>
      </c>
    </row>
    <row r="3" spans="1:2" ht="19.5" customHeight="1" x14ac:dyDescent="0.25">
      <c r="A3" s="446"/>
      <c r="B3" s="530"/>
    </row>
    <row r="4" spans="1:2" ht="24.9" customHeight="1" x14ac:dyDescent="0.25">
      <c r="A4" s="193" t="s">
        <v>349</v>
      </c>
      <c r="B4" s="254"/>
    </row>
    <row r="5" spans="1:2" ht="24.9" customHeight="1" x14ac:dyDescent="0.25">
      <c r="A5" s="194" t="s">
        <v>350</v>
      </c>
      <c r="B5" s="255"/>
    </row>
    <row r="7" spans="1:2" ht="15.75" customHeight="1" x14ac:dyDescent="0.25"/>
  </sheetData>
  <sheetProtection algorithmName="SHA-512" hashValue="j0EX0Xy+SKqRCOhdpcAtdI7LB7t0Q744ZcuYBIAPOPX+5O0R/BCDWEt+vRYbuUNiIA7E/xss0ZbyLiz2nI/d0w==" saltValue="cO3HeCJr+7c6KGMIgeUGm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topLeftCell="A2" zoomScaleNormal="100" workbookViewId="0">
      <selection activeCell="B5" sqref="B5"/>
    </sheetView>
  </sheetViews>
  <sheetFormatPr defaultColWidth="9.109375" defaultRowHeight="12" x14ac:dyDescent="0.25"/>
  <cols>
    <col min="1" max="1" width="55.6640625" style="146" customWidth="1"/>
    <col min="2" max="2" width="20.6640625" style="146" customWidth="1"/>
    <col min="3" max="3" width="11.5546875" style="146" customWidth="1"/>
    <col min="4" max="5" width="11.6640625" style="146" customWidth="1"/>
    <col min="6" max="6" width="9.44140625" style="146" customWidth="1"/>
    <col min="7" max="10" width="11.6640625" style="146" customWidth="1"/>
    <col min="11" max="11" width="8.33203125" style="146" customWidth="1"/>
    <col min="12" max="14" width="11.6640625" style="146" customWidth="1"/>
    <col min="15" max="16384" width="9.109375" style="146"/>
  </cols>
  <sheetData>
    <row r="1" spans="1:2" s="145" customFormat="1" ht="39.9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4.9" customHeight="1" x14ac:dyDescent="0.25">
      <c r="A4" s="193" t="s">
        <v>351</v>
      </c>
      <c r="B4" s="251"/>
    </row>
    <row r="5" spans="1:2" ht="24.9" customHeight="1" x14ac:dyDescent="0.25">
      <c r="A5" s="131" t="s">
        <v>352</v>
      </c>
      <c r="B5" s="252"/>
    </row>
    <row r="6" spans="1:2" ht="24.9" customHeight="1" x14ac:dyDescent="0.25">
      <c r="A6" s="131" t="s">
        <v>353</v>
      </c>
      <c r="B6" s="252"/>
    </row>
    <row r="7" spans="1:2" ht="24.9" customHeight="1" x14ac:dyDescent="0.25">
      <c r="A7" s="194" t="s">
        <v>354</v>
      </c>
      <c r="B7" s="253"/>
    </row>
    <row r="8" spans="1:2" ht="9.9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x14ac:dyDescent="0.25">
      <c r="A10" s="149" t="s">
        <v>355</v>
      </c>
    </row>
    <row r="11" spans="1:2" s="149" customFormat="1" x14ac:dyDescent="0.25">
      <c r="A11" s="149" t="s">
        <v>356</v>
      </c>
    </row>
    <row r="12" spans="1:2" s="149" customFormat="1" x14ac:dyDescent="0.25">
      <c r="A12" s="149" t="s">
        <v>357</v>
      </c>
    </row>
    <row r="13" spans="1:2" s="149" customFormat="1" x14ac:dyDescent="0.25">
      <c r="A13" s="149" t="s">
        <v>472</v>
      </c>
    </row>
    <row r="16" spans="1:2" x14ac:dyDescent="0.25">
      <c r="A16" s="149"/>
    </row>
  </sheetData>
  <sheetProtection algorithmName="SHA-512" hashValue="O2Ngu4iUPQ3kWNFIx7b34A2Oe9DiWWlosE9N2C/VVr6Ri30Pun2GvyLf3PP/Q/HU1BA5MphrnSPkSNP85dAm6Q==" saltValue="W+7AXKRo0O+XD5GomZSD6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12" zoomScaleNormal="100" workbookViewId="0">
      <selection activeCell="D76" sqref="D76:E76"/>
    </sheetView>
  </sheetViews>
  <sheetFormatPr defaultColWidth="9.109375" defaultRowHeight="12" x14ac:dyDescent="0.25"/>
  <cols>
    <col min="1" max="1" width="30.6640625" style="94" customWidth="1"/>
    <col min="2" max="2" width="12.6640625" style="94" customWidth="1"/>
    <col min="3" max="3" width="13.44140625" style="94" customWidth="1"/>
    <col min="4" max="7" width="12.6640625" style="94" customWidth="1"/>
    <col min="8" max="16384" width="9.109375" style="94"/>
  </cols>
  <sheetData>
    <row r="1" spans="1:7" s="215" customFormat="1" ht="39.9" customHeight="1" x14ac:dyDescent="0.25">
      <c r="A1" s="539" t="s">
        <v>445</v>
      </c>
      <c r="B1" s="539"/>
      <c r="C1" s="539"/>
      <c r="D1" s="539"/>
      <c r="E1" s="539"/>
      <c r="F1" s="539"/>
      <c r="G1" s="539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" customHeight="1" x14ac:dyDescent="0.25">
      <c r="A3" s="193" t="s">
        <v>363</v>
      </c>
      <c r="B3" s="248">
        <v>12</v>
      </c>
      <c r="C3" s="248"/>
      <c r="D3" s="248">
        <v>4</v>
      </c>
      <c r="E3" s="248"/>
      <c r="F3" s="224">
        <f>B3+C3+D3+E3</f>
        <v>16</v>
      </c>
    </row>
    <row r="4" spans="1:7" ht="24.9" customHeight="1" x14ac:dyDescent="0.25">
      <c r="A4" s="194" t="s">
        <v>364</v>
      </c>
      <c r="B4" s="250">
        <v>2</v>
      </c>
      <c r="C4" s="250"/>
      <c r="D4" s="250"/>
      <c r="E4" s="250"/>
      <c r="F4" s="226">
        <f>B4+C4+D4+E4</f>
        <v>2</v>
      </c>
    </row>
    <row r="5" spans="1:7" ht="15" customHeight="1" x14ac:dyDescent="0.25">
      <c r="A5" s="65" t="s">
        <v>365</v>
      </c>
      <c r="B5" s="227">
        <f>SUM(B3:B4)</f>
        <v>14</v>
      </c>
      <c r="C5" s="227">
        <f>SUM(C3:C4)</f>
        <v>0</v>
      </c>
      <c r="D5" s="227">
        <f>SUM(D3:D4)</f>
        <v>4</v>
      </c>
      <c r="E5" s="227">
        <f>SUM(E3:E4)</f>
        <v>0</v>
      </c>
      <c r="F5" s="227">
        <f>SUM(F3:F4)</f>
        <v>18</v>
      </c>
    </row>
    <row r="6" spans="1:7" ht="9.9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49" t="s">
        <v>369</v>
      </c>
      <c r="B11" s="549"/>
      <c r="C11" s="549"/>
      <c r="D11" s="549"/>
      <c r="E11" s="549"/>
      <c r="F11" s="549"/>
      <c r="G11" s="549"/>
    </row>
    <row r="12" spans="1:7" s="216" customFormat="1" ht="39.9" customHeight="1" x14ac:dyDescent="0.25">
      <c r="A12" s="539" t="s">
        <v>444</v>
      </c>
      <c r="B12" s="539"/>
      <c r="C12" s="539"/>
      <c r="D12" s="539"/>
      <c r="E12" s="539"/>
      <c r="F12" s="539"/>
      <c r="G12" s="539"/>
    </row>
    <row r="13" spans="1:7" ht="20.100000000000001" customHeight="1" x14ac:dyDescent="0.25">
      <c r="A13" s="453" t="s">
        <v>370</v>
      </c>
      <c r="B13" s="65" t="s">
        <v>371</v>
      </c>
      <c r="C13" s="65" t="s">
        <v>372</v>
      </c>
      <c r="D13" s="453" t="s">
        <v>40</v>
      </c>
      <c r="E13" s="550"/>
      <c r="F13" s="121"/>
    </row>
    <row r="14" spans="1:7" ht="30" customHeight="1" x14ac:dyDescent="0.25">
      <c r="A14" s="453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5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5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5">
      <c r="A18" s="313" t="s">
        <v>409</v>
      </c>
      <c r="B18" s="249">
        <v>1</v>
      </c>
      <c r="C18" s="249"/>
      <c r="D18" s="225">
        <f t="shared" ref="D18:D59" si="0">B18+C18</f>
        <v>1</v>
      </c>
      <c r="E18" s="249"/>
      <c r="F18" s="121"/>
    </row>
    <row r="19" spans="1:6" ht="30" customHeight="1" x14ac:dyDescent="0.25">
      <c r="A19" s="313" t="s">
        <v>410</v>
      </c>
      <c r="B19" s="249">
        <v>1</v>
      </c>
      <c r="C19" s="249"/>
      <c r="D19" s="225">
        <f t="shared" si="0"/>
        <v>1</v>
      </c>
      <c r="E19" s="249"/>
      <c r="F19" s="121"/>
    </row>
    <row r="20" spans="1:6" ht="30" customHeight="1" x14ac:dyDescent="0.25">
      <c r="A20" s="313" t="s">
        <v>411</v>
      </c>
      <c r="B20" s="249"/>
      <c r="C20" s="249"/>
      <c r="D20" s="225">
        <f t="shared" si="0"/>
        <v>0</v>
      </c>
      <c r="E20" s="249"/>
      <c r="F20" s="121"/>
    </row>
    <row r="21" spans="1:6" ht="30" customHeight="1" x14ac:dyDescent="0.25">
      <c r="A21" s="313" t="s">
        <v>44</v>
      </c>
      <c r="B21" s="249">
        <v>14</v>
      </c>
      <c r="C21" s="249">
        <v>1</v>
      </c>
      <c r="D21" s="225">
        <f t="shared" si="0"/>
        <v>15</v>
      </c>
      <c r="E21" s="249"/>
      <c r="F21" s="121"/>
    </row>
    <row r="22" spans="1:6" ht="30" customHeight="1" x14ac:dyDescent="0.25">
      <c r="A22" s="313" t="s">
        <v>45</v>
      </c>
      <c r="B22" s="249"/>
      <c r="C22" s="249">
        <v>1</v>
      </c>
      <c r="D22" s="225">
        <f t="shared" si="0"/>
        <v>1</v>
      </c>
      <c r="E22" s="249"/>
      <c r="F22" s="121"/>
    </row>
    <row r="23" spans="1:6" ht="30" customHeight="1" x14ac:dyDescent="0.25">
      <c r="A23" s="313" t="s">
        <v>46</v>
      </c>
      <c r="B23" s="249"/>
      <c r="C23" s="249"/>
      <c r="D23" s="225">
        <f t="shared" si="0"/>
        <v>0</v>
      </c>
      <c r="E23" s="249"/>
      <c r="F23" s="121"/>
    </row>
    <row r="24" spans="1:6" ht="30" customHeight="1" x14ac:dyDescent="0.25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5">
      <c r="A25" s="313" t="s">
        <v>48</v>
      </c>
      <c r="B25" s="249"/>
      <c r="C25" s="249"/>
      <c r="D25" s="225">
        <f t="shared" si="0"/>
        <v>0</v>
      </c>
      <c r="E25" s="249"/>
      <c r="F25" s="121"/>
    </row>
    <row r="26" spans="1:6" ht="30" customHeight="1" x14ac:dyDescent="0.25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5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5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5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5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5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5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5">
      <c r="A33" s="313" t="s">
        <v>56</v>
      </c>
      <c r="B33" s="249"/>
      <c r="C33" s="249"/>
      <c r="D33" s="225">
        <f t="shared" si="0"/>
        <v>0</v>
      </c>
      <c r="E33" s="249"/>
      <c r="F33" s="121"/>
    </row>
    <row r="34" spans="1:7" ht="30" customHeight="1" x14ac:dyDescent="0.25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5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5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5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5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5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5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5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5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5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5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5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5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5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5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5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5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5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5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5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5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5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5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5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5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5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16</v>
      </c>
      <c r="C60" s="227">
        <f>SUM(C15:C59)</f>
        <v>2</v>
      </c>
      <c r="D60" s="227">
        <f>SUM(D15:D59)</f>
        <v>18</v>
      </c>
      <c r="E60" s="227">
        <f>SUM(E15:E59)</f>
        <v>0</v>
      </c>
      <c r="F60" s="153"/>
      <c r="G60" s="153"/>
    </row>
    <row r="61" spans="1:7" s="87" customFormat="1" ht="12" customHeight="1" x14ac:dyDescent="0.25">
      <c r="A61" s="66"/>
      <c r="B61" s="551" t="s">
        <v>376</v>
      </c>
      <c r="C61" s="552"/>
      <c r="D61" s="552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53" t="s">
        <v>377</v>
      </c>
      <c r="B63" s="553"/>
      <c r="C63" s="553"/>
      <c r="D63" s="553"/>
      <c r="E63" s="553"/>
      <c r="F63" s="553"/>
      <c r="G63" s="553"/>
    </row>
    <row r="64" spans="1:7" s="87" customFormat="1" ht="30" customHeight="1" x14ac:dyDescent="0.25">
      <c r="A64" s="553" t="s">
        <v>401</v>
      </c>
      <c r="B64" s="553"/>
      <c r="C64" s="553"/>
      <c r="D64" s="553"/>
      <c r="E64" s="553"/>
      <c r="F64" s="553"/>
      <c r="G64" s="553"/>
    </row>
    <row r="65" spans="1:13" s="100" customFormat="1" x14ac:dyDescent="0.3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2" t="s">
        <v>420</v>
      </c>
      <c r="B67" s="442"/>
      <c r="C67" s="442"/>
      <c r="D67" s="442"/>
      <c r="E67" s="442"/>
      <c r="F67" s="442"/>
      <c r="G67" s="442"/>
      <c r="H67" s="334"/>
      <c r="I67" s="334"/>
      <c r="J67" s="334"/>
      <c r="K67" s="334"/>
      <c r="L67" s="334"/>
      <c r="M67" s="334"/>
    </row>
    <row r="68" spans="1:13" ht="24.9" customHeight="1" x14ac:dyDescent="0.25">
      <c r="A68" s="58"/>
      <c r="F68" s="154"/>
      <c r="G68" s="154"/>
    </row>
    <row r="69" spans="1:13" ht="45.75" customHeight="1" x14ac:dyDescent="0.25">
      <c r="A69" s="548" t="s">
        <v>443</v>
      </c>
      <c r="B69" s="548"/>
      <c r="C69" s="548"/>
      <c r="D69" s="548"/>
      <c r="E69" s="548"/>
      <c r="F69" s="548"/>
      <c r="G69" s="548"/>
    </row>
    <row r="70" spans="1:13" ht="30" customHeight="1" x14ac:dyDescent="0.25">
      <c r="A70" s="65" t="s">
        <v>475</v>
      </c>
      <c r="B70" s="453" t="s">
        <v>473</v>
      </c>
      <c r="C70" s="453"/>
      <c r="D70" s="453" t="s">
        <v>474</v>
      </c>
      <c r="E70" s="545"/>
      <c r="F70" s="453" t="s">
        <v>378</v>
      </c>
      <c r="G70" s="545"/>
    </row>
    <row r="71" spans="1:13" ht="30" customHeight="1" x14ac:dyDescent="0.25">
      <c r="A71" s="313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7" customFormat="1" ht="30" customHeight="1" x14ac:dyDescent="0.25">
      <c r="A72" s="313" t="s">
        <v>407</v>
      </c>
      <c r="B72" s="535"/>
      <c r="C72" s="535"/>
      <c r="D72" s="535"/>
      <c r="E72" s="535"/>
      <c r="F72" s="536">
        <f t="shared" ref="F72:F115" si="1">B72+D72</f>
        <v>0</v>
      </c>
      <c r="G72" s="536"/>
    </row>
    <row r="73" spans="1:13" s="87" customFormat="1" ht="30" customHeight="1" x14ac:dyDescent="0.25">
      <c r="A73" s="313" t="s">
        <v>408</v>
      </c>
      <c r="B73" s="535"/>
      <c r="C73" s="535"/>
      <c r="D73" s="535"/>
      <c r="E73" s="535"/>
      <c r="F73" s="536">
        <f t="shared" si="1"/>
        <v>0</v>
      </c>
      <c r="G73" s="536"/>
    </row>
    <row r="74" spans="1:13" ht="30" customHeight="1" x14ac:dyDescent="0.25">
      <c r="A74" s="313" t="s">
        <v>409</v>
      </c>
      <c r="B74" s="535">
        <v>0.29166666666666669</v>
      </c>
      <c r="C74" s="535"/>
      <c r="D74" s="535"/>
      <c r="E74" s="535"/>
      <c r="F74" s="536">
        <f t="shared" si="1"/>
        <v>0.29166666666666669</v>
      </c>
      <c r="G74" s="536"/>
    </row>
    <row r="75" spans="1:13" ht="30" customHeight="1" x14ac:dyDescent="0.25">
      <c r="A75" s="313" t="s">
        <v>410</v>
      </c>
      <c r="B75" s="535">
        <v>1</v>
      </c>
      <c r="C75" s="535"/>
      <c r="D75" s="535">
        <v>2.9166666666666665</v>
      </c>
      <c r="E75" s="535"/>
      <c r="F75" s="536">
        <f t="shared" si="1"/>
        <v>3.9166666666666665</v>
      </c>
      <c r="G75" s="536"/>
    </row>
    <row r="76" spans="1:13" ht="30" customHeight="1" x14ac:dyDescent="0.25">
      <c r="A76" s="313" t="s">
        <v>411</v>
      </c>
      <c r="B76" s="535"/>
      <c r="C76" s="535"/>
      <c r="D76" s="535"/>
      <c r="E76" s="535"/>
      <c r="F76" s="536">
        <f t="shared" si="1"/>
        <v>0</v>
      </c>
      <c r="G76" s="536"/>
    </row>
    <row r="77" spans="1:13" ht="30" customHeight="1" x14ac:dyDescent="0.25">
      <c r="A77" s="313" t="s">
        <v>44</v>
      </c>
      <c r="B77" s="535">
        <v>15.333333333333334</v>
      </c>
      <c r="C77" s="535"/>
      <c r="D77" s="535">
        <v>0.33333333333333331</v>
      </c>
      <c r="E77" s="535"/>
      <c r="F77" s="536">
        <f t="shared" si="1"/>
        <v>15.666666666666668</v>
      </c>
      <c r="G77" s="536"/>
    </row>
    <row r="78" spans="1:13" ht="30" customHeight="1" x14ac:dyDescent="0.25">
      <c r="A78" s="313" t="s">
        <v>45</v>
      </c>
      <c r="B78" s="535">
        <v>0.29166666666666669</v>
      </c>
      <c r="C78" s="535"/>
      <c r="D78" s="535">
        <v>0.3125</v>
      </c>
      <c r="E78" s="535"/>
      <c r="F78" s="536">
        <f t="shared" si="1"/>
        <v>0.60416666666666674</v>
      </c>
      <c r="G78" s="536"/>
    </row>
    <row r="79" spans="1:13" ht="30" customHeight="1" x14ac:dyDescent="0.25">
      <c r="A79" s="313" t="s">
        <v>46</v>
      </c>
      <c r="B79" s="535"/>
      <c r="C79" s="535"/>
      <c r="D79" s="535"/>
      <c r="E79" s="535"/>
      <c r="F79" s="536">
        <f t="shared" si="1"/>
        <v>0</v>
      </c>
      <c r="G79" s="536"/>
    </row>
    <row r="80" spans="1:13" ht="30" customHeight="1" x14ac:dyDescent="0.25">
      <c r="A80" s="313" t="s">
        <v>47</v>
      </c>
      <c r="B80" s="535"/>
      <c r="C80" s="535"/>
      <c r="D80" s="535"/>
      <c r="E80" s="535"/>
      <c r="F80" s="536">
        <f t="shared" si="1"/>
        <v>0</v>
      </c>
      <c r="G80" s="536"/>
    </row>
    <row r="81" spans="1:7" ht="30" customHeight="1" x14ac:dyDescent="0.25">
      <c r="A81" s="313" t="s">
        <v>48</v>
      </c>
      <c r="B81" s="535"/>
      <c r="C81" s="535"/>
      <c r="D81" s="535"/>
      <c r="E81" s="535"/>
      <c r="F81" s="536">
        <f t="shared" si="1"/>
        <v>0</v>
      </c>
      <c r="G81" s="536"/>
    </row>
    <row r="82" spans="1:7" ht="30" customHeight="1" x14ac:dyDescent="0.25">
      <c r="A82" s="313" t="s">
        <v>49</v>
      </c>
      <c r="B82" s="535"/>
      <c r="C82" s="535"/>
      <c r="D82" s="535"/>
      <c r="E82" s="535"/>
      <c r="F82" s="536">
        <f t="shared" si="1"/>
        <v>0</v>
      </c>
      <c r="G82" s="536"/>
    </row>
    <row r="83" spans="1:7" ht="30" customHeight="1" x14ac:dyDescent="0.25">
      <c r="A83" s="313" t="s">
        <v>50</v>
      </c>
      <c r="B83" s="535"/>
      <c r="C83" s="535"/>
      <c r="D83" s="535"/>
      <c r="E83" s="535"/>
      <c r="F83" s="536">
        <f t="shared" si="1"/>
        <v>0</v>
      </c>
      <c r="G83" s="536"/>
    </row>
    <row r="84" spans="1:7" ht="30" customHeight="1" x14ac:dyDescent="0.25">
      <c r="A84" s="313" t="s">
        <v>51</v>
      </c>
      <c r="B84" s="535"/>
      <c r="C84" s="535"/>
      <c r="D84" s="535"/>
      <c r="E84" s="535"/>
      <c r="F84" s="536">
        <f t="shared" si="1"/>
        <v>0</v>
      </c>
      <c r="G84" s="536"/>
    </row>
    <row r="85" spans="1:7" ht="30" customHeight="1" x14ac:dyDescent="0.25">
      <c r="A85" s="313" t="s">
        <v>52</v>
      </c>
      <c r="B85" s="535"/>
      <c r="C85" s="535"/>
      <c r="D85" s="535"/>
      <c r="E85" s="535"/>
      <c r="F85" s="536">
        <f t="shared" si="1"/>
        <v>0</v>
      </c>
      <c r="G85" s="536"/>
    </row>
    <row r="86" spans="1:7" ht="30" customHeight="1" x14ac:dyDescent="0.25">
      <c r="A86" s="313" t="s">
        <v>53</v>
      </c>
      <c r="B86" s="535"/>
      <c r="C86" s="535"/>
      <c r="D86" s="535"/>
      <c r="E86" s="535"/>
      <c r="F86" s="536">
        <f t="shared" si="1"/>
        <v>0</v>
      </c>
      <c r="G86" s="536"/>
    </row>
    <row r="87" spans="1:7" ht="30" customHeight="1" x14ac:dyDescent="0.25">
      <c r="A87" s="313" t="s">
        <v>54</v>
      </c>
      <c r="B87" s="535"/>
      <c r="C87" s="535"/>
      <c r="D87" s="535"/>
      <c r="E87" s="535"/>
      <c r="F87" s="536">
        <f t="shared" si="1"/>
        <v>0</v>
      </c>
      <c r="G87" s="536"/>
    </row>
    <row r="88" spans="1:7" ht="30" customHeight="1" x14ac:dyDescent="0.25">
      <c r="A88" s="313" t="s">
        <v>55</v>
      </c>
      <c r="B88" s="535"/>
      <c r="C88" s="535"/>
      <c r="D88" s="535"/>
      <c r="E88" s="535"/>
      <c r="F88" s="536">
        <f t="shared" si="1"/>
        <v>0</v>
      </c>
      <c r="G88" s="536"/>
    </row>
    <row r="89" spans="1:7" ht="30" customHeight="1" x14ac:dyDescent="0.25">
      <c r="A89" s="313" t="s">
        <v>56</v>
      </c>
      <c r="B89" s="535"/>
      <c r="C89" s="535"/>
      <c r="D89" s="535"/>
      <c r="E89" s="535"/>
      <c r="F89" s="536">
        <f t="shared" si="1"/>
        <v>0</v>
      </c>
      <c r="G89" s="536"/>
    </row>
    <row r="90" spans="1:7" ht="30" customHeight="1" x14ac:dyDescent="0.25">
      <c r="A90" s="313" t="s">
        <v>57</v>
      </c>
      <c r="B90" s="535"/>
      <c r="C90" s="535"/>
      <c r="D90" s="535"/>
      <c r="E90" s="535"/>
      <c r="F90" s="536">
        <f t="shared" si="1"/>
        <v>0</v>
      </c>
      <c r="G90" s="536"/>
    </row>
    <row r="91" spans="1:7" ht="30" customHeight="1" x14ac:dyDescent="0.25">
      <c r="A91" s="313" t="s">
        <v>58</v>
      </c>
      <c r="B91" s="535"/>
      <c r="C91" s="535"/>
      <c r="D91" s="535"/>
      <c r="E91" s="535"/>
      <c r="F91" s="536">
        <f t="shared" si="1"/>
        <v>0</v>
      </c>
      <c r="G91" s="536"/>
    </row>
    <row r="92" spans="1:7" ht="30" customHeight="1" x14ac:dyDescent="0.25">
      <c r="A92" s="313" t="s">
        <v>59</v>
      </c>
      <c r="B92" s="535"/>
      <c r="C92" s="535"/>
      <c r="D92" s="535"/>
      <c r="E92" s="535"/>
      <c r="F92" s="536">
        <f t="shared" si="1"/>
        <v>0</v>
      </c>
      <c r="G92" s="536"/>
    </row>
    <row r="93" spans="1:7" ht="30" customHeight="1" x14ac:dyDescent="0.25">
      <c r="A93" s="313" t="s">
        <v>60</v>
      </c>
      <c r="B93" s="535"/>
      <c r="C93" s="535"/>
      <c r="D93" s="535"/>
      <c r="E93" s="535"/>
      <c r="F93" s="536">
        <f t="shared" si="1"/>
        <v>0</v>
      </c>
      <c r="G93" s="536"/>
    </row>
    <row r="94" spans="1:7" ht="30" customHeight="1" x14ac:dyDescent="0.25">
      <c r="A94" s="313" t="s">
        <v>61</v>
      </c>
      <c r="B94" s="535"/>
      <c r="C94" s="535"/>
      <c r="D94" s="535"/>
      <c r="E94" s="535"/>
      <c r="F94" s="536">
        <f t="shared" si="1"/>
        <v>0</v>
      </c>
      <c r="G94" s="536"/>
    </row>
    <row r="95" spans="1:7" ht="30" customHeight="1" x14ac:dyDescent="0.25">
      <c r="A95" s="313" t="s">
        <v>62</v>
      </c>
      <c r="B95" s="535"/>
      <c r="C95" s="535"/>
      <c r="D95" s="535"/>
      <c r="E95" s="535"/>
      <c r="F95" s="536">
        <f t="shared" si="1"/>
        <v>0</v>
      </c>
      <c r="G95" s="536"/>
    </row>
    <row r="96" spans="1:7" ht="30" customHeight="1" x14ac:dyDescent="0.25">
      <c r="A96" s="313" t="s">
        <v>63</v>
      </c>
      <c r="B96" s="535"/>
      <c r="C96" s="535"/>
      <c r="D96" s="535"/>
      <c r="E96" s="535"/>
      <c r="F96" s="536">
        <f t="shared" si="1"/>
        <v>0</v>
      </c>
      <c r="G96" s="536"/>
    </row>
    <row r="97" spans="1:7" ht="30" customHeight="1" x14ac:dyDescent="0.25">
      <c r="A97" s="313" t="s">
        <v>64</v>
      </c>
      <c r="B97" s="535"/>
      <c r="C97" s="535"/>
      <c r="D97" s="535"/>
      <c r="E97" s="535"/>
      <c r="F97" s="536">
        <f t="shared" si="1"/>
        <v>0</v>
      </c>
      <c r="G97" s="536"/>
    </row>
    <row r="98" spans="1:7" ht="30" customHeight="1" x14ac:dyDescent="0.25">
      <c r="A98" s="313" t="s">
        <v>65</v>
      </c>
      <c r="B98" s="535"/>
      <c r="C98" s="535"/>
      <c r="D98" s="535"/>
      <c r="E98" s="535"/>
      <c r="F98" s="536">
        <f t="shared" si="1"/>
        <v>0</v>
      </c>
      <c r="G98" s="536"/>
    </row>
    <row r="99" spans="1:7" ht="30" customHeight="1" x14ac:dyDescent="0.25">
      <c r="A99" s="313" t="s">
        <v>66</v>
      </c>
      <c r="B99" s="535"/>
      <c r="C99" s="535"/>
      <c r="D99" s="535"/>
      <c r="E99" s="535"/>
      <c r="F99" s="536">
        <f t="shared" si="1"/>
        <v>0</v>
      </c>
      <c r="G99" s="536"/>
    </row>
    <row r="100" spans="1:7" ht="30" customHeight="1" x14ac:dyDescent="0.25">
      <c r="A100" s="313" t="s">
        <v>67</v>
      </c>
      <c r="B100" s="535"/>
      <c r="C100" s="535"/>
      <c r="D100" s="535"/>
      <c r="E100" s="535"/>
      <c r="F100" s="536">
        <f t="shared" si="1"/>
        <v>0</v>
      </c>
      <c r="G100" s="536"/>
    </row>
    <row r="101" spans="1:7" ht="30" customHeight="1" x14ac:dyDescent="0.25">
      <c r="A101" s="313" t="s">
        <v>412</v>
      </c>
      <c r="B101" s="535"/>
      <c r="C101" s="535"/>
      <c r="D101" s="535"/>
      <c r="E101" s="535"/>
      <c r="F101" s="536">
        <f t="shared" si="1"/>
        <v>0</v>
      </c>
      <c r="G101" s="536"/>
    </row>
    <row r="102" spans="1:7" ht="30" customHeight="1" x14ac:dyDescent="0.25">
      <c r="A102" s="313" t="s">
        <v>413</v>
      </c>
      <c r="B102" s="535"/>
      <c r="C102" s="535"/>
      <c r="D102" s="535"/>
      <c r="E102" s="535"/>
      <c r="F102" s="536">
        <f t="shared" si="1"/>
        <v>0</v>
      </c>
      <c r="G102" s="536"/>
    </row>
    <row r="103" spans="1:7" ht="30" customHeight="1" x14ac:dyDescent="0.25">
      <c r="A103" s="313" t="s">
        <v>414</v>
      </c>
      <c r="B103" s="535"/>
      <c r="C103" s="535"/>
      <c r="D103" s="535"/>
      <c r="E103" s="535"/>
      <c r="F103" s="536">
        <f t="shared" si="1"/>
        <v>0</v>
      </c>
      <c r="G103" s="536"/>
    </row>
    <row r="104" spans="1:7" ht="30" customHeight="1" x14ac:dyDescent="0.25">
      <c r="A104" s="313" t="s">
        <v>68</v>
      </c>
      <c r="B104" s="535"/>
      <c r="C104" s="535"/>
      <c r="D104" s="535"/>
      <c r="E104" s="535"/>
      <c r="F104" s="536">
        <f t="shared" si="1"/>
        <v>0</v>
      </c>
      <c r="G104" s="536"/>
    </row>
    <row r="105" spans="1:7" ht="30" customHeight="1" x14ac:dyDescent="0.25">
      <c r="A105" s="313" t="s">
        <v>415</v>
      </c>
      <c r="B105" s="535"/>
      <c r="C105" s="535"/>
      <c r="D105" s="535"/>
      <c r="E105" s="535"/>
      <c r="F105" s="536">
        <f t="shared" si="1"/>
        <v>0</v>
      </c>
      <c r="G105" s="536"/>
    </row>
    <row r="106" spans="1:7" ht="30" customHeight="1" x14ac:dyDescent="0.25">
      <c r="A106" s="313" t="s">
        <v>416</v>
      </c>
      <c r="B106" s="535"/>
      <c r="C106" s="535"/>
      <c r="D106" s="535"/>
      <c r="E106" s="535"/>
      <c r="F106" s="536">
        <f t="shared" si="1"/>
        <v>0</v>
      </c>
      <c r="G106" s="536"/>
    </row>
    <row r="107" spans="1:7" ht="30" customHeight="1" x14ac:dyDescent="0.25">
      <c r="A107" s="313" t="s">
        <v>417</v>
      </c>
      <c r="B107" s="535"/>
      <c r="C107" s="535"/>
      <c r="D107" s="535"/>
      <c r="E107" s="535"/>
      <c r="F107" s="536">
        <f t="shared" si="1"/>
        <v>0</v>
      </c>
      <c r="G107" s="536"/>
    </row>
    <row r="108" spans="1:7" ht="30" customHeight="1" x14ac:dyDescent="0.25">
      <c r="A108" s="313" t="s">
        <v>69</v>
      </c>
      <c r="B108" s="535"/>
      <c r="C108" s="535"/>
      <c r="D108" s="535"/>
      <c r="E108" s="535"/>
      <c r="F108" s="536">
        <f t="shared" si="1"/>
        <v>0</v>
      </c>
      <c r="G108" s="536"/>
    </row>
    <row r="109" spans="1:7" ht="30" customHeight="1" x14ac:dyDescent="0.25">
      <c r="A109" s="313" t="s">
        <v>70</v>
      </c>
      <c r="B109" s="535"/>
      <c r="C109" s="535"/>
      <c r="D109" s="535"/>
      <c r="E109" s="535"/>
      <c r="F109" s="536">
        <f t="shared" si="1"/>
        <v>0</v>
      </c>
      <c r="G109" s="536"/>
    </row>
    <row r="110" spans="1:7" ht="30" customHeight="1" x14ac:dyDescent="0.25">
      <c r="A110" s="313" t="s">
        <v>71</v>
      </c>
      <c r="B110" s="535"/>
      <c r="C110" s="535"/>
      <c r="D110" s="535"/>
      <c r="E110" s="535"/>
      <c r="F110" s="536">
        <f t="shared" si="1"/>
        <v>0</v>
      </c>
      <c r="G110" s="536"/>
    </row>
    <row r="111" spans="1:7" ht="30" customHeight="1" x14ac:dyDescent="0.25">
      <c r="A111" s="313" t="s">
        <v>72</v>
      </c>
      <c r="B111" s="535"/>
      <c r="C111" s="535"/>
      <c r="D111" s="535"/>
      <c r="E111" s="535"/>
      <c r="F111" s="536">
        <f t="shared" si="1"/>
        <v>0</v>
      </c>
      <c r="G111" s="536"/>
    </row>
    <row r="112" spans="1:7" ht="30" customHeight="1" x14ac:dyDescent="0.25">
      <c r="A112" s="313" t="s">
        <v>73</v>
      </c>
      <c r="B112" s="535"/>
      <c r="C112" s="535"/>
      <c r="D112" s="535"/>
      <c r="E112" s="535"/>
      <c r="F112" s="536">
        <f t="shared" si="1"/>
        <v>0</v>
      </c>
      <c r="G112" s="536"/>
    </row>
    <row r="113" spans="1:13" ht="30" customHeight="1" x14ac:dyDescent="0.25">
      <c r="A113" s="313" t="s">
        <v>418</v>
      </c>
      <c r="B113" s="535"/>
      <c r="C113" s="535"/>
      <c r="D113" s="535"/>
      <c r="E113" s="535"/>
      <c r="F113" s="536">
        <f t="shared" si="1"/>
        <v>0</v>
      </c>
      <c r="G113" s="536"/>
    </row>
    <row r="114" spans="1:13" ht="30" customHeight="1" x14ac:dyDescent="0.25">
      <c r="A114" s="313" t="s">
        <v>74</v>
      </c>
      <c r="B114" s="535"/>
      <c r="C114" s="535"/>
      <c r="D114" s="535"/>
      <c r="E114" s="535"/>
      <c r="F114" s="536">
        <f t="shared" si="1"/>
        <v>0</v>
      </c>
      <c r="G114" s="536"/>
    </row>
    <row r="115" spans="1:13" ht="30" customHeight="1" x14ac:dyDescent="0.25">
      <c r="A115" s="313" t="s">
        <v>75</v>
      </c>
      <c r="B115" s="542"/>
      <c r="C115" s="542"/>
      <c r="D115" s="542"/>
      <c r="E115" s="542"/>
      <c r="F115" s="543">
        <f t="shared" si="1"/>
        <v>0</v>
      </c>
      <c r="G115" s="543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x14ac:dyDescent="0.25">
      <c r="A118" s="538" t="s">
        <v>477</v>
      </c>
      <c r="B118" s="538"/>
      <c r="C118" s="538"/>
      <c r="D118" s="538"/>
      <c r="E118" s="538"/>
      <c r="F118" s="538"/>
      <c r="G118" s="538"/>
      <c r="H118" s="538"/>
    </row>
    <row r="119" spans="1:13" s="100" customFormat="1" x14ac:dyDescent="0.3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2" t="s">
        <v>420</v>
      </c>
      <c r="B121" s="442"/>
      <c r="C121" s="442"/>
      <c r="D121" s="442"/>
      <c r="E121" s="442"/>
      <c r="F121" s="442"/>
      <c r="G121" s="442"/>
      <c r="H121" s="334"/>
      <c r="I121" s="334"/>
      <c r="J121" s="334"/>
      <c r="K121" s="334"/>
      <c r="L121" s="334"/>
      <c r="M121" s="334"/>
    </row>
    <row r="122" spans="1:13" x14ac:dyDescent="0.25">
      <c r="A122" s="156"/>
    </row>
    <row r="123" spans="1:13" ht="37.5" customHeight="1" x14ac:dyDescent="0.25">
      <c r="A123" s="539" t="s">
        <v>25</v>
      </c>
      <c r="B123" s="539"/>
      <c r="C123" s="539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40" t="s">
        <v>272</v>
      </c>
      <c r="C124" s="540"/>
    </row>
    <row r="125" spans="1:13" ht="30" customHeight="1" x14ac:dyDescent="0.25">
      <c r="A125" s="193" t="s">
        <v>380</v>
      </c>
      <c r="B125" s="541"/>
      <c r="C125" s="541"/>
    </row>
    <row r="126" spans="1:13" ht="30" customHeight="1" x14ac:dyDescent="0.25">
      <c r="A126" s="194" t="s">
        <v>381</v>
      </c>
      <c r="B126" s="544"/>
      <c r="C126" s="544"/>
    </row>
    <row r="127" spans="1:13" ht="15" customHeight="1" x14ac:dyDescent="0.25">
      <c r="A127" s="57" t="s">
        <v>76</v>
      </c>
      <c r="B127" s="537">
        <f>SUM(B125:C126)</f>
        <v>0</v>
      </c>
      <c r="C127" s="537"/>
    </row>
    <row r="129" spans="1:7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XDSoZIPxa+WBkPs7hb15kgK3E4DtBo9ZJ8ceYOwyOHEDy1IWfu8uW+v5BzYCjwNyZiMFXv0BALJehPVbpOrkfA==" saltValue="fO8D8IneFEoR5aOmazWgl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abSelected="1" zoomScaleNormal="100" workbookViewId="0">
      <selection activeCell="B3" sqref="B3"/>
    </sheetView>
  </sheetViews>
  <sheetFormatPr defaultColWidth="9.109375" defaultRowHeight="12" x14ac:dyDescent="0.35"/>
  <cols>
    <col min="1" max="1" width="60.6640625" style="162" customWidth="1"/>
    <col min="2" max="2" width="20.6640625" style="64" customWidth="1"/>
    <col min="3" max="5" width="10.6640625" style="64" customWidth="1"/>
    <col min="6" max="16384" width="9.109375" style="64"/>
  </cols>
  <sheetData>
    <row r="1" spans="1:3" s="159" customFormat="1" ht="30" customHeight="1" x14ac:dyDescent="0.35">
      <c r="A1" s="539" t="s">
        <v>27</v>
      </c>
      <c r="B1" s="539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4.9" customHeight="1" x14ac:dyDescent="0.35">
      <c r="A3" s="193" t="s">
        <v>383</v>
      </c>
      <c r="B3" s="248">
        <v>14</v>
      </c>
    </row>
    <row r="4" spans="1:3" ht="24.9" customHeight="1" x14ac:dyDescent="0.35">
      <c r="A4" s="131" t="s">
        <v>384</v>
      </c>
      <c r="B4" s="249"/>
    </row>
    <row r="5" spans="1:3" ht="24.9" customHeight="1" x14ac:dyDescent="0.35">
      <c r="A5" s="194" t="s">
        <v>385</v>
      </c>
      <c r="B5" s="250"/>
    </row>
    <row r="6" spans="1:3" ht="10.5" customHeight="1" x14ac:dyDescent="0.35">
      <c r="A6" s="554"/>
      <c r="B6" s="555"/>
    </row>
    <row r="7" spans="1:3" s="159" customFormat="1" ht="30" customHeight="1" x14ac:dyDescent="0.35">
      <c r="A7" s="539" t="s">
        <v>28</v>
      </c>
      <c r="B7" s="539"/>
    </row>
    <row r="8" spans="1:3" ht="30" customHeight="1" x14ac:dyDescent="0.35">
      <c r="A8" s="220" t="s">
        <v>386</v>
      </c>
      <c r="B8" s="220" t="s">
        <v>335</v>
      </c>
    </row>
    <row r="9" spans="1:3" ht="24.9" customHeight="1" x14ac:dyDescent="0.35">
      <c r="A9" s="193" t="s">
        <v>387</v>
      </c>
      <c r="B9" s="248"/>
    </row>
    <row r="10" spans="1:3" ht="24.9" customHeight="1" x14ac:dyDescent="0.35">
      <c r="A10" s="131" t="s">
        <v>388</v>
      </c>
      <c r="B10" s="249"/>
    </row>
    <row r="11" spans="1:3" ht="24.9" customHeight="1" x14ac:dyDescent="0.35">
      <c r="A11" s="131" t="s">
        <v>389</v>
      </c>
      <c r="B11" s="249"/>
    </row>
    <row r="12" spans="1:3" ht="24.9" customHeight="1" x14ac:dyDescent="0.35">
      <c r="A12" s="131" t="s">
        <v>390</v>
      </c>
      <c r="B12" s="247">
        <f>SUM(B13:B19)</f>
        <v>0</v>
      </c>
    </row>
    <row r="13" spans="1:3" ht="20.100000000000001" customHeight="1" x14ac:dyDescent="0.35">
      <c r="A13" s="131" t="s">
        <v>391</v>
      </c>
      <c r="B13" s="249"/>
    </row>
    <row r="14" spans="1:3" ht="20.100000000000001" customHeight="1" x14ac:dyDescent="0.35">
      <c r="A14" s="131" t="s">
        <v>392</v>
      </c>
      <c r="B14" s="249"/>
    </row>
    <row r="15" spans="1:3" ht="20.100000000000001" customHeight="1" x14ac:dyDescent="0.35">
      <c r="A15" s="131" t="s">
        <v>393</v>
      </c>
      <c r="B15" s="249"/>
    </row>
    <row r="16" spans="1:3" ht="20.100000000000001" customHeight="1" x14ac:dyDescent="0.35">
      <c r="A16" s="131" t="s">
        <v>394</v>
      </c>
      <c r="B16" s="249"/>
    </row>
    <row r="17" spans="1:2" ht="20.100000000000001" customHeight="1" x14ac:dyDescent="0.35">
      <c r="A17" s="131" t="s">
        <v>395</v>
      </c>
      <c r="B17" s="249"/>
    </row>
    <row r="18" spans="1:2" ht="20.100000000000001" customHeight="1" x14ac:dyDescent="0.35">
      <c r="A18" s="131" t="s">
        <v>396</v>
      </c>
      <c r="B18" s="249"/>
    </row>
    <row r="19" spans="1:2" ht="20.100000000000001" customHeight="1" x14ac:dyDescent="0.35">
      <c r="A19" s="194" t="s">
        <v>397</v>
      </c>
      <c r="B19" s="250"/>
    </row>
    <row r="20" spans="1:2" ht="9.75" customHeight="1" x14ac:dyDescent="0.3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496</v>
      </c>
    </row>
    <row r="24" spans="1:2" x14ac:dyDescent="0.35">
      <c r="A24" s="64"/>
    </row>
    <row r="25" spans="1:2" x14ac:dyDescent="0.35">
      <c r="A25" s="64"/>
    </row>
    <row r="26" spans="1:2" x14ac:dyDescent="0.35">
      <c r="A26" s="64"/>
    </row>
    <row r="27" spans="1:2" x14ac:dyDescent="0.35">
      <c r="A27" s="64"/>
    </row>
    <row r="28" spans="1:2" x14ac:dyDescent="0.35">
      <c r="A28" s="64"/>
    </row>
    <row r="29" spans="1:2" x14ac:dyDescent="0.35">
      <c r="A29" s="64"/>
    </row>
    <row r="30" spans="1:2" x14ac:dyDescent="0.35">
      <c r="A30" s="64"/>
    </row>
    <row r="31" spans="1:2" x14ac:dyDescent="0.35">
      <c r="A31" s="64"/>
    </row>
    <row r="32" spans="1:2" x14ac:dyDescent="0.35">
      <c r="A32" s="64"/>
    </row>
    <row r="33" spans="1:1" x14ac:dyDescent="0.35">
      <c r="A33" s="64"/>
    </row>
    <row r="34" spans="1:1" x14ac:dyDescent="0.35">
      <c r="A34" s="64"/>
    </row>
    <row r="35" spans="1:1" x14ac:dyDescent="0.35">
      <c r="A35" s="64"/>
    </row>
    <row r="36" spans="1:1" x14ac:dyDescent="0.35">
      <c r="A36" s="64"/>
    </row>
    <row r="37" spans="1:1" x14ac:dyDescent="0.35">
      <c r="A37" s="64"/>
    </row>
    <row r="38" spans="1:1" x14ac:dyDescent="0.35">
      <c r="A38" s="64"/>
    </row>
    <row r="39" spans="1:1" x14ac:dyDescent="0.35">
      <c r="A39" s="64"/>
    </row>
    <row r="40" spans="1:1" x14ac:dyDescent="0.35">
      <c r="A40" s="64"/>
    </row>
    <row r="41" spans="1:1" x14ac:dyDescent="0.35">
      <c r="A41" s="64"/>
    </row>
    <row r="42" spans="1:1" x14ac:dyDescent="0.35">
      <c r="A42" s="64"/>
    </row>
    <row r="43" spans="1:1" x14ac:dyDescent="0.35">
      <c r="A43" s="64"/>
    </row>
    <row r="44" spans="1:1" x14ac:dyDescent="0.35">
      <c r="A44" s="64"/>
    </row>
    <row r="45" spans="1:1" x14ac:dyDescent="0.35">
      <c r="A45" s="64"/>
    </row>
    <row r="46" spans="1:1" x14ac:dyDescent="0.35">
      <c r="A46" s="64"/>
    </row>
    <row r="47" spans="1:1" x14ac:dyDescent="0.35">
      <c r="A47" s="64"/>
    </row>
    <row r="48" spans="1:1" x14ac:dyDescent="0.35">
      <c r="A48" s="64"/>
    </row>
    <row r="49" spans="1:1" x14ac:dyDescent="0.35">
      <c r="A49" s="64"/>
    </row>
    <row r="50" spans="1:1" x14ac:dyDescent="0.35">
      <c r="A50" s="64"/>
    </row>
    <row r="51" spans="1:1" x14ac:dyDescent="0.35">
      <c r="A51" s="64"/>
    </row>
    <row r="52" spans="1:1" x14ac:dyDescent="0.35">
      <c r="A52" s="64"/>
    </row>
    <row r="53" spans="1:1" x14ac:dyDescent="0.35">
      <c r="A53" s="64"/>
    </row>
    <row r="54" spans="1:1" x14ac:dyDescent="0.35">
      <c r="A54" s="64"/>
    </row>
    <row r="55" spans="1:1" x14ac:dyDescent="0.35">
      <c r="A55" s="64"/>
    </row>
    <row r="56" spans="1:1" x14ac:dyDescent="0.35">
      <c r="A56" s="64"/>
    </row>
    <row r="57" spans="1:1" x14ac:dyDescent="0.35">
      <c r="A57" s="64"/>
    </row>
    <row r="58" spans="1:1" x14ac:dyDescent="0.35">
      <c r="A58" s="64"/>
    </row>
    <row r="59" spans="1:1" x14ac:dyDescent="0.35">
      <c r="A59" s="64"/>
    </row>
    <row r="60" spans="1:1" x14ac:dyDescent="0.35">
      <c r="A60" s="64"/>
    </row>
    <row r="61" spans="1:1" x14ac:dyDescent="0.35">
      <c r="A61" s="64"/>
    </row>
    <row r="62" spans="1:1" x14ac:dyDescent="0.35">
      <c r="A62" s="64"/>
    </row>
    <row r="63" spans="1:1" x14ac:dyDescent="0.35">
      <c r="A63" s="64"/>
    </row>
    <row r="64" spans="1:1" x14ac:dyDescent="0.35">
      <c r="A64" s="64"/>
    </row>
    <row r="65" spans="1:1" x14ac:dyDescent="0.35">
      <c r="A65" s="64"/>
    </row>
    <row r="66" spans="1:1" x14ac:dyDescent="0.35">
      <c r="A66" s="64"/>
    </row>
    <row r="67" spans="1:1" x14ac:dyDescent="0.35">
      <c r="A67" s="64"/>
    </row>
    <row r="68" spans="1:1" x14ac:dyDescent="0.35">
      <c r="A68" s="64"/>
    </row>
    <row r="69" spans="1:1" x14ac:dyDescent="0.35">
      <c r="A69" s="64"/>
    </row>
    <row r="70" spans="1:1" x14ac:dyDescent="0.35">
      <c r="A70" s="64"/>
    </row>
    <row r="71" spans="1:1" x14ac:dyDescent="0.35">
      <c r="A71" s="64"/>
    </row>
    <row r="72" spans="1:1" x14ac:dyDescent="0.35">
      <c r="A72" s="64"/>
    </row>
    <row r="73" spans="1:1" x14ac:dyDescent="0.35">
      <c r="A73" s="64"/>
    </row>
    <row r="74" spans="1:1" x14ac:dyDescent="0.35">
      <c r="A74" s="64"/>
    </row>
    <row r="75" spans="1:1" x14ac:dyDescent="0.35">
      <c r="A75" s="64"/>
    </row>
    <row r="76" spans="1:1" x14ac:dyDescent="0.35">
      <c r="A76" s="64"/>
    </row>
    <row r="77" spans="1:1" x14ac:dyDescent="0.35">
      <c r="A77" s="64"/>
    </row>
    <row r="78" spans="1:1" x14ac:dyDescent="0.35">
      <c r="A78" s="64"/>
    </row>
    <row r="79" spans="1:1" x14ac:dyDescent="0.35">
      <c r="A79" s="64"/>
    </row>
    <row r="80" spans="1:1" x14ac:dyDescent="0.35">
      <c r="A80" s="64"/>
    </row>
    <row r="81" spans="1:1" x14ac:dyDescent="0.35">
      <c r="A81" s="64"/>
    </row>
    <row r="82" spans="1:1" x14ac:dyDescent="0.35">
      <c r="A82" s="64"/>
    </row>
    <row r="83" spans="1:1" x14ac:dyDescent="0.35">
      <c r="A83" s="64"/>
    </row>
    <row r="84" spans="1:1" x14ac:dyDescent="0.35">
      <c r="A84" s="64"/>
    </row>
    <row r="85" spans="1:1" x14ac:dyDescent="0.35">
      <c r="A85" s="64"/>
    </row>
    <row r="86" spans="1:1" x14ac:dyDescent="0.35">
      <c r="A86" s="64"/>
    </row>
    <row r="87" spans="1:1" x14ac:dyDescent="0.35">
      <c r="A87" s="64"/>
    </row>
    <row r="88" spans="1:1" x14ac:dyDescent="0.35">
      <c r="A88" s="64"/>
    </row>
    <row r="89" spans="1:1" x14ac:dyDescent="0.35">
      <c r="A89" s="64"/>
    </row>
    <row r="90" spans="1:1" x14ac:dyDescent="0.35">
      <c r="A90" s="64"/>
    </row>
    <row r="91" spans="1:1" x14ac:dyDescent="0.35">
      <c r="A91" s="64"/>
    </row>
    <row r="92" spans="1:1" x14ac:dyDescent="0.35">
      <c r="A92" s="64"/>
    </row>
    <row r="93" spans="1:1" x14ac:dyDescent="0.35">
      <c r="A93" s="64"/>
    </row>
    <row r="94" spans="1:1" x14ac:dyDescent="0.35">
      <c r="A94" s="64"/>
    </row>
    <row r="95" spans="1:1" x14ac:dyDescent="0.35">
      <c r="A95" s="64"/>
    </row>
    <row r="96" spans="1:1" x14ac:dyDescent="0.35">
      <c r="A96" s="64"/>
    </row>
    <row r="97" spans="1:1" x14ac:dyDescent="0.35">
      <c r="A97" s="64"/>
    </row>
    <row r="98" spans="1:1" x14ac:dyDescent="0.35">
      <c r="A98" s="64"/>
    </row>
    <row r="99" spans="1:1" x14ac:dyDescent="0.35">
      <c r="A99" s="64"/>
    </row>
    <row r="100" spans="1:1" x14ac:dyDescent="0.35">
      <c r="A100" s="64"/>
    </row>
    <row r="101" spans="1:1" x14ac:dyDescent="0.35">
      <c r="A101" s="64"/>
    </row>
    <row r="102" spans="1:1" x14ac:dyDescent="0.35">
      <c r="A102" s="64"/>
    </row>
    <row r="103" spans="1:1" x14ac:dyDescent="0.35">
      <c r="A103" s="64"/>
    </row>
    <row r="104" spans="1:1" x14ac:dyDescent="0.35">
      <c r="A104" s="64"/>
    </row>
    <row r="105" spans="1:1" x14ac:dyDescent="0.35">
      <c r="A105" s="64"/>
    </row>
    <row r="106" spans="1:1" x14ac:dyDescent="0.35">
      <c r="A106" s="64"/>
    </row>
    <row r="107" spans="1:1" x14ac:dyDescent="0.35">
      <c r="A107" s="64"/>
    </row>
    <row r="108" spans="1:1" x14ac:dyDescent="0.35">
      <c r="A108" s="64"/>
    </row>
    <row r="109" spans="1:1" x14ac:dyDescent="0.35">
      <c r="A109" s="64"/>
    </row>
    <row r="110" spans="1:1" x14ac:dyDescent="0.35">
      <c r="A110" s="64"/>
    </row>
    <row r="111" spans="1:1" x14ac:dyDescent="0.35">
      <c r="A111" s="64"/>
    </row>
    <row r="112" spans="1:1" x14ac:dyDescent="0.35">
      <c r="A112" s="64"/>
    </row>
    <row r="113" spans="1:1" x14ac:dyDescent="0.35">
      <c r="A113" s="64"/>
    </row>
    <row r="114" spans="1:1" x14ac:dyDescent="0.35">
      <c r="A114" s="64"/>
    </row>
    <row r="115" spans="1:1" x14ac:dyDescent="0.35">
      <c r="A115" s="64"/>
    </row>
    <row r="116" spans="1:1" x14ac:dyDescent="0.35">
      <c r="A116" s="64"/>
    </row>
    <row r="117" spans="1:1" x14ac:dyDescent="0.35">
      <c r="A117" s="64"/>
    </row>
    <row r="118" spans="1:1" x14ac:dyDescent="0.35">
      <c r="A118" s="64"/>
    </row>
    <row r="119" spans="1:1" x14ac:dyDescent="0.35">
      <c r="A119" s="64"/>
    </row>
    <row r="120" spans="1:1" x14ac:dyDescent="0.35">
      <c r="A120" s="64"/>
    </row>
    <row r="121" spans="1:1" x14ac:dyDescent="0.35">
      <c r="A121" s="64"/>
    </row>
    <row r="122" spans="1:1" x14ac:dyDescent="0.35">
      <c r="A122" s="64"/>
    </row>
    <row r="123" spans="1:1" x14ac:dyDescent="0.35">
      <c r="A123" s="64"/>
    </row>
    <row r="124" spans="1:1" x14ac:dyDescent="0.35">
      <c r="A124" s="64"/>
    </row>
    <row r="125" spans="1:1" x14ac:dyDescent="0.35">
      <c r="A125" s="64"/>
    </row>
    <row r="126" spans="1:1" x14ac:dyDescent="0.35">
      <c r="A126" s="64"/>
    </row>
    <row r="127" spans="1:1" x14ac:dyDescent="0.35">
      <c r="A127" s="64"/>
    </row>
    <row r="128" spans="1:1" x14ac:dyDescent="0.35">
      <c r="A128" s="64"/>
    </row>
    <row r="129" spans="1:1" x14ac:dyDescent="0.35">
      <c r="A129" s="64"/>
    </row>
    <row r="130" spans="1:1" x14ac:dyDescent="0.35">
      <c r="A130" s="64"/>
    </row>
    <row r="131" spans="1:1" x14ac:dyDescent="0.35">
      <c r="A131" s="64"/>
    </row>
    <row r="132" spans="1:1" x14ac:dyDescent="0.35">
      <c r="A132" s="64"/>
    </row>
    <row r="133" spans="1:1" x14ac:dyDescent="0.35">
      <c r="A133" s="64"/>
    </row>
    <row r="134" spans="1:1" x14ac:dyDescent="0.35">
      <c r="A134" s="64"/>
    </row>
    <row r="135" spans="1:1" x14ac:dyDescent="0.35">
      <c r="A135" s="64"/>
    </row>
    <row r="136" spans="1:1" x14ac:dyDescent="0.35">
      <c r="A136" s="64"/>
    </row>
    <row r="137" spans="1:1" x14ac:dyDescent="0.35">
      <c r="A137" s="64"/>
    </row>
    <row r="138" spans="1:1" x14ac:dyDescent="0.35">
      <c r="A138" s="64"/>
    </row>
    <row r="139" spans="1:1" x14ac:dyDescent="0.35">
      <c r="A139" s="64"/>
    </row>
    <row r="140" spans="1:1" x14ac:dyDescent="0.35">
      <c r="A140" s="64"/>
    </row>
    <row r="141" spans="1:1" x14ac:dyDescent="0.35">
      <c r="A141" s="64"/>
    </row>
    <row r="142" spans="1:1" x14ac:dyDescent="0.35">
      <c r="A142" s="64"/>
    </row>
    <row r="143" spans="1:1" x14ac:dyDescent="0.35">
      <c r="A143" s="64"/>
    </row>
    <row r="144" spans="1:1" x14ac:dyDescent="0.35">
      <c r="A144" s="64"/>
    </row>
    <row r="145" spans="1:1" x14ac:dyDescent="0.35">
      <c r="A145" s="64"/>
    </row>
    <row r="146" spans="1:1" x14ac:dyDescent="0.35">
      <c r="A146" s="64"/>
    </row>
    <row r="147" spans="1:1" x14ac:dyDescent="0.35">
      <c r="A147" s="64"/>
    </row>
    <row r="148" spans="1:1" x14ac:dyDescent="0.35">
      <c r="A148" s="64"/>
    </row>
    <row r="149" spans="1:1" x14ac:dyDescent="0.35">
      <c r="A149" s="64"/>
    </row>
    <row r="150" spans="1:1" x14ac:dyDescent="0.35">
      <c r="A150" s="64"/>
    </row>
    <row r="151" spans="1:1" x14ac:dyDescent="0.35">
      <c r="A151" s="64"/>
    </row>
    <row r="152" spans="1:1" x14ac:dyDescent="0.35">
      <c r="A152" s="64"/>
    </row>
    <row r="153" spans="1:1" x14ac:dyDescent="0.35">
      <c r="A153" s="64"/>
    </row>
    <row r="154" spans="1:1" x14ac:dyDescent="0.35">
      <c r="A154" s="64"/>
    </row>
    <row r="155" spans="1:1" x14ac:dyDescent="0.35">
      <c r="A155" s="64"/>
    </row>
    <row r="156" spans="1:1" x14ac:dyDescent="0.35">
      <c r="A156" s="64"/>
    </row>
    <row r="157" spans="1:1" x14ac:dyDescent="0.35">
      <c r="A157" s="64"/>
    </row>
    <row r="158" spans="1:1" x14ac:dyDescent="0.35">
      <c r="A158" s="64"/>
    </row>
    <row r="159" spans="1:1" x14ac:dyDescent="0.35">
      <c r="A159" s="64"/>
    </row>
    <row r="160" spans="1:1" x14ac:dyDescent="0.35">
      <c r="A160" s="64"/>
    </row>
    <row r="161" spans="1:1" x14ac:dyDescent="0.35">
      <c r="A161" s="64"/>
    </row>
    <row r="162" spans="1:1" x14ac:dyDescent="0.35">
      <c r="A162" s="64"/>
    </row>
    <row r="163" spans="1:1" x14ac:dyDescent="0.35">
      <c r="A163" s="64"/>
    </row>
    <row r="164" spans="1:1" x14ac:dyDescent="0.35">
      <c r="A164" s="64"/>
    </row>
    <row r="165" spans="1:1" x14ac:dyDescent="0.35">
      <c r="A165" s="64"/>
    </row>
    <row r="166" spans="1:1" x14ac:dyDescent="0.35">
      <c r="A166" s="64"/>
    </row>
    <row r="167" spans="1:1" x14ac:dyDescent="0.35">
      <c r="A167" s="64"/>
    </row>
    <row r="168" spans="1:1" x14ac:dyDescent="0.35">
      <c r="A168" s="64"/>
    </row>
    <row r="169" spans="1:1" x14ac:dyDescent="0.35">
      <c r="A169" s="64"/>
    </row>
    <row r="170" spans="1:1" x14ac:dyDescent="0.35">
      <c r="A170" s="64"/>
    </row>
    <row r="171" spans="1:1" x14ac:dyDescent="0.35">
      <c r="A171" s="64"/>
    </row>
    <row r="172" spans="1:1" x14ac:dyDescent="0.35">
      <c r="A172" s="64"/>
    </row>
    <row r="173" spans="1:1" x14ac:dyDescent="0.35">
      <c r="A173" s="64"/>
    </row>
    <row r="174" spans="1:1" x14ac:dyDescent="0.35">
      <c r="A174" s="64"/>
    </row>
    <row r="175" spans="1:1" x14ac:dyDescent="0.35">
      <c r="A175" s="64"/>
    </row>
    <row r="176" spans="1:1" x14ac:dyDescent="0.35">
      <c r="A176" s="64"/>
    </row>
    <row r="177" spans="1:1" x14ac:dyDescent="0.35">
      <c r="A177" s="64"/>
    </row>
    <row r="178" spans="1:1" x14ac:dyDescent="0.35">
      <c r="A178" s="64"/>
    </row>
    <row r="179" spans="1:1" x14ac:dyDescent="0.35">
      <c r="A179" s="64"/>
    </row>
    <row r="180" spans="1:1" x14ac:dyDescent="0.35">
      <c r="A180" s="64"/>
    </row>
    <row r="181" spans="1:1" x14ac:dyDescent="0.35">
      <c r="A181" s="64"/>
    </row>
    <row r="182" spans="1:1" x14ac:dyDescent="0.35">
      <c r="A182" s="64"/>
    </row>
    <row r="183" spans="1:1" x14ac:dyDescent="0.35">
      <c r="A183" s="64"/>
    </row>
    <row r="184" spans="1:1" x14ac:dyDescent="0.35">
      <c r="A184" s="64"/>
    </row>
    <row r="185" spans="1:1" x14ac:dyDescent="0.35">
      <c r="A185" s="64"/>
    </row>
    <row r="186" spans="1:1" x14ac:dyDescent="0.35">
      <c r="A186" s="64"/>
    </row>
    <row r="187" spans="1:1" x14ac:dyDescent="0.35">
      <c r="A187" s="64"/>
    </row>
    <row r="188" spans="1:1" x14ac:dyDescent="0.35">
      <c r="A188" s="64"/>
    </row>
    <row r="189" spans="1:1" x14ac:dyDescent="0.35">
      <c r="A189" s="64"/>
    </row>
    <row r="190" spans="1:1" x14ac:dyDescent="0.35">
      <c r="A190" s="64"/>
    </row>
    <row r="191" spans="1:1" x14ac:dyDescent="0.35">
      <c r="A191" s="64"/>
    </row>
    <row r="192" spans="1:1" x14ac:dyDescent="0.35">
      <c r="A192" s="64"/>
    </row>
    <row r="193" spans="1:1" x14ac:dyDescent="0.35">
      <c r="A193" s="64"/>
    </row>
    <row r="194" spans="1:1" x14ac:dyDescent="0.35">
      <c r="A194" s="64"/>
    </row>
    <row r="195" spans="1:1" x14ac:dyDescent="0.35">
      <c r="A195" s="64"/>
    </row>
    <row r="196" spans="1:1" x14ac:dyDescent="0.35">
      <c r="A196" s="64"/>
    </row>
    <row r="197" spans="1:1" x14ac:dyDescent="0.35">
      <c r="A197" s="64"/>
    </row>
    <row r="198" spans="1:1" x14ac:dyDescent="0.35">
      <c r="A198" s="64"/>
    </row>
    <row r="199" spans="1:1" x14ac:dyDescent="0.35">
      <c r="A199" s="64"/>
    </row>
    <row r="200" spans="1:1" x14ac:dyDescent="0.35">
      <c r="A200" s="64"/>
    </row>
    <row r="201" spans="1:1" x14ac:dyDescent="0.35">
      <c r="A201" s="64"/>
    </row>
    <row r="202" spans="1:1" x14ac:dyDescent="0.35">
      <c r="A202" s="64"/>
    </row>
    <row r="203" spans="1:1" x14ac:dyDescent="0.35">
      <c r="A203" s="64"/>
    </row>
    <row r="204" spans="1:1" x14ac:dyDescent="0.35">
      <c r="A204" s="64"/>
    </row>
    <row r="205" spans="1:1" x14ac:dyDescent="0.35">
      <c r="A205" s="64"/>
    </row>
    <row r="206" spans="1:1" x14ac:dyDescent="0.35">
      <c r="A206" s="64"/>
    </row>
    <row r="207" spans="1:1" x14ac:dyDescent="0.35">
      <c r="A207" s="64"/>
    </row>
    <row r="208" spans="1:1" x14ac:dyDescent="0.35">
      <c r="A208" s="64"/>
    </row>
    <row r="209" spans="1:1" x14ac:dyDescent="0.35">
      <c r="A209" s="64"/>
    </row>
    <row r="210" spans="1:1" x14ac:dyDescent="0.35">
      <c r="A210" s="64"/>
    </row>
    <row r="211" spans="1:1" x14ac:dyDescent="0.35">
      <c r="A211" s="64"/>
    </row>
    <row r="212" spans="1:1" x14ac:dyDescent="0.35">
      <c r="A212" s="64"/>
    </row>
    <row r="213" spans="1:1" x14ac:dyDescent="0.35">
      <c r="A213" s="64"/>
    </row>
    <row r="214" spans="1:1" x14ac:dyDescent="0.35">
      <c r="A214" s="64"/>
    </row>
    <row r="215" spans="1:1" x14ac:dyDescent="0.35">
      <c r="A215" s="64"/>
    </row>
    <row r="216" spans="1:1" x14ac:dyDescent="0.35">
      <c r="A216" s="64"/>
    </row>
    <row r="217" spans="1:1" x14ac:dyDescent="0.35">
      <c r="A217" s="64"/>
    </row>
    <row r="218" spans="1:1" x14ac:dyDescent="0.35">
      <c r="A218" s="64"/>
    </row>
    <row r="219" spans="1:1" x14ac:dyDescent="0.35">
      <c r="A219" s="64"/>
    </row>
    <row r="220" spans="1:1" x14ac:dyDescent="0.35">
      <c r="A220" s="64"/>
    </row>
    <row r="221" spans="1:1" x14ac:dyDescent="0.35">
      <c r="A221" s="64"/>
    </row>
    <row r="222" spans="1:1" x14ac:dyDescent="0.35">
      <c r="A222" s="64"/>
    </row>
    <row r="223" spans="1:1" x14ac:dyDescent="0.35">
      <c r="A223" s="64"/>
    </row>
    <row r="224" spans="1:1" x14ac:dyDescent="0.35">
      <c r="A224" s="64"/>
    </row>
    <row r="225" spans="1:1" x14ac:dyDescent="0.35">
      <c r="A225" s="64"/>
    </row>
    <row r="226" spans="1:1" x14ac:dyDescent="0.35">
      <c r="A226" s="64"/>
    </row>
    <row r="227" spans="1:1" x14ac:dyDescent="0.35">
      <c r="A227" s="64"/>
    </row>
    <row r="228" spans="1:1" x14ac:dyDescent="0.35">
      <c r="A228" s="64"/>
    </row>
    <row r="229" spans="1:1" x14ac:dyDescent="0.35">
      <c r="A229" s="64"/>
    </row>
    <row r="230" spans="1:1" x14ac:dyDescent="0.35">
      <c r="A230" s="64"/>
    </row>
    <row r="231" spans="1:1" x14ac:dyDescent="0.35">
      <c r="A231" s="64"/>
    </row>
    <row r="232" spans="1:1" x14ac:dyDescent="0.35">
      <c r="A232" s="64"/>
    </row>
    <row r="233" spans="1:1" x14ac:dyDescent="0.35">
      <c r="A233" s="64"/>
    </row>
    <row r="234" spans="1:1" x14ac:dyDescent="0.35">
      <c r="A234" s="64"/>
    </row>
    <row r="235" spans="1:1" x14ac:dyDescent="0.35">
      <c r="A235" s="64"/>
    </row>
    <row r="236" spans="1:1" x14ac:dyDescent="0.35">
      <c r="A236" s="64"/>
    </row>
    <row r="237" spans="1:1" x14ac:dyDescent="0.35">
      <c r="A237" s="64"/>
    </row>
    <row r="238" spans="1:1" x14ac:dyDescent="0.35">
      <c r="A238" s="64"/>
    </row>
    <row r="239" spans="1:1" x14ac:dyDescent="0.35">
      <c r="A239" s="64"/>
    </row>
    <row r="240" spans="1:1" x14ac:dyDescent="0.35">
      <c r="A240" s="64"/>
    </row>
    <row r="241" spans="1:1" x14ac:dyDescent="0.35">
      <c r="A241" s="64"/>
    </row>
    <row r="242" spans="1:1" x14ac:dyDescent="0.35">
      <c r="A242" s="64"/>
    </row>
    <row r="243" spans="1:1" x14ac:dyDescent="0.35">
      <c r="A243" s="64"/>
    </row>
    <row r="244" spans="1:1" x14ac:dyDescent="0.35">
      <c r="A244" s="64"/>
    </row>
    <row r="245" spans="1:1" x14ac:dyDescent="0.35">
      <c r="A245" s="64"/>
    </row>
    <row r="246" spans="1:1" x14ac:dyDescent="0.35">
      <c r="A246" s="64"/>
    </row>
    <row r="247" spans="1:1" x14ac:dyDescent="0.35">
      <c r="A247" s="64"/>
    </row>
    <row r="248" spans="1:1" x14ac:dyDescent="0.35">
      <c r="A248" s="64"/>
    </row>
    <row r="249" spans="1:1" x14ac:dyDescent="0.35">
      <c r="A249" s="64"/>
    </row>
    <row r="250" spans="1:1" x14ac:dyDescent="0.35">
      <c r="A250" s="64"/>
    </row>
    <row r="251" spans="1:1" x14ac:dyDescent="0.35">
      <c r="A251" s="64"/>
    </row>
    <row r="252" spans="1:1" x14ac:dyDescent="0.35">
      <c r="A252" s="64"/>
    </row>
    <row r="253" spans="1:1" x14ac:dyDescent="0.35">
      <c r="A253" s="64"/>
    </row>
    <row r="254" spans="1:1" x14ac:dyDescent="0.35">
      <c r="A254" s="64"/>
    </row>
    <row r="255" spans="1:1" x14ac:dyDescent="0.35">
      <c r="A255" s="64"/>
    </row>
    <row r="256" spans="1:1" x14ac:dyDescent="0.35">
      <c r="A256" s="64"/>
    </row>
    <row r="257" spans="1:1" x14ac:dyDescent="0.35">
      <c r="A257" s="64"/>
    </row>
    <row r="258" spans="1:1" x14ac:dyDescent="0.35">
      <c r="A258" s="64"/>
    </row>
    <row r="259" spans="1:1" x14ac:dyDescent="0.35">
      <c r="A259" s="64"/>
    </row>
    <row r="260" spans="1:1" x14ac:dyDescent="0.35">
      <c r="A260" s="64"/>
    </row>
    <row r="261" spans="1:1" x14ac:dyDescent="0.35">
      <c r="A261" s="64"/>
    </row>
    <row r="262" spans="1:1" x14ac:dyDescent="0.35">
      <c r="A262" s="64"/>
    </row>
    <row r="263" spans="1:1" x14ac:dyDescent="0.35">
      <c r="A263" s="64"/>
    </row>
    <row r="264" spans="1:1" x14ac:dyDescent="0.35">
      <c r="A264" s="64"/>
    </row>
    <row r="265" spans="1:1" x14ac:dyDescent="0.35">
      <c r="A265" s="64"/>
    </row>
    <row r="266" spans="1:1" x14ac:dyDescent="0.35">
      <c r="A266" s="64"/>
    </row>
    <row r="267" spans="1:1" x14ac:dyDescent="0.35">
      <c r="A267" s="64"/>
    </row>
    <row r="268" spans="1:1" x14ac:dyDescent="0.35">
      <c r="A268" s="64"/>
    </row>
    <row r="269" spans="1:1" x14ac:dyDescent="0.35">
      <c r="A269" s="64"/>
    </row>
    <row r="270" spans="1:1" x14ac:dyDescent="0.35">
      <c r="A270" s="64"/>
    </row>
    <row r="271" spans="1:1" x14ac:dyDescent="0.35">
      <c r="A271" s="64"/>
    </row>
    <row r="272" spans="1:1" x14ac:dyDescent="0.35">
      <c r="A272" s="64"/>
    </row>
    <row r="273" spans="1:1" x14ac:dyDescent="0.35">
      <c r="A273" s="64"/>
    </row>
    <row r="274" spans="1:1" x14ac:dyDescent="0.35">
      <c r="A274" s="64"/>
    </row>
    <row r="275" spans="1:1" x14ac:dyDescent="0.35">
      <c r="A275" s="64"/>
    </row>
    <row r="276" spans="1:1" x14ac:dyDescent="0.35">
      <c r="A276" s="64"/>
    </row>
    <row r="277" spans="1:1" x14ac:dyDescent="0.35">
      <c r="A277" s="64"/>
    </row>
    <row r="278" spans="1:1" x14ac:dyDescent="0.35">
      <c r="A278" s="64"/>
    </row>
    <row r="279" spans="1:1" x14ac:dyDescent="0.35">
      <c r="A279" s="64"/>
    </row>
    <row r="280" spans="1:1" x14ac:dyDescent="0.35">
      <c r="A280" s="64"/>
    </row>
    <row r="281" spans="1:1" x14ac:dyDescent="0.35">
      <c r="A281" s="64"/>
    </row>
    <row r="282" spans="1:1" x14ac:dyDescent="0.35">
      <c r="A282" s="64"/>
    </row>
    <row r="283" spans="1:1" x14ac:dyDescent="0.35">
      <c r="A283" s="64"/>
    </row>
    <row r="284" spans="1:1" x14ac:dyDescent="0.35">
      <c r="A284" s="64"/>
    </row>
    <row r="285" spans="1:1" x14ac:dyDescent="0.35">
      <c r="A285" s="64"/>
    </row>
    <row r="286" spans="1:1" x14ac:dyDescent="0.35">
      <c r="A286" s="64"/>
    </row>
    <row r="287" spans="1:1" x14ac:dyDescent="0.35">
      <c r="A287" s="64"/>
    </row>
    <row r="288" spans="1:1" x14ac:dyDescent="0.35">
      <c r="A288" s="64"/>
    </row>
    <row r="289" spans="1:1" x14ac:dyDescent="0.35">
      <c r="A289" s="64"/>
    </row>
    <row r="290" spans="1:1" x14ac:dyDescent="0.35">
      <c r="A290" s="64"/>
    </row>
    <row r="291" spans="1:1" x14ac:dyDescent="0.35">
      <c r="A291" s="64"/>
    </row>
    <row r="292" spans="1:1" x14ac:dyDescent="0.35">
      <c r="A292" s="64"/>
    </row>
    <row r="293" spans="1:1" x14ac:dyDescent="0.35">
      <c r="A293" s="64"/>
    </row>
    <row r="294" spans="1:1" x14ac:dyDescent="0.35">
      <c r="A294" s="64"/>
    </row>
    <row r="295" spans="1:1" x14ac:dyDescent="0.35">
      <c r="A295" s="64"/>
    </row>
    <row r="296" spans="1:1" x14ac:dyDescent="0.35">
      <c r="A296" s="64"/>
    </row>
    <row r="297" spans="1:1" x14ac:dyDescent="0.35">
      <c r="A297" s="64"/>
    </row>
    <row r="298" spans="1:1" x14ac:dyDescent="0.35">
      <c r="A298" s="64"/>
    </row>
    <row r="299" spans="1:1" x14ac:dyDescent="0.35">
      <c r="A299" s="64"/>
    </row>
    <row r="300" spans="1:1" x14ac:dyDescent="0.35">
      <c r="A300" s="64"/>
    </row>
    <row r="301" spans="1:1" x14ac:dyDescent="0.35">
      <c r="A301" s="64"/>
    </row>
    <row r="302" spans="1:1" x14ac:dyDescent="0.35">
      <c r="A302" s="64"/>
    </row>
    <row r="303" spans="1:1" x14ac:dyDescent="0.35">
      <c r="A303" s="64"/>
    </row>
    <row r="304" spans="1:1" x14ac:dyDescent="0.35">
      <c r="A304" s="64"/>
    </row>
    <row r="305" spans="1:1" x14ac:dyDescent="0.35">
      <c r="A305" s="64"/>
    </row>
    <row r="306" spans="1:1" x14ac:dyDescent="0.35">
      <c r="A306" s="64"/>
    </row>
    <row r="307" spans="1:1" x14ac:dyDescent="0.35">
      <c r="A307" s="64"/>
    </row>
    <row r="308" spans="1:1" x14ac:dyDescent="0.35">
      <c r="A308" s="64"/>
    </row>
    <row r="309" spans="1:1" x14ac:dyDescent="0.35">
      <c r="A309" s="64"/>
    </row>
    <row r="310" spans="1:1" x14ac:dyDescent="0.35">
      <c r="A310" s="64"/>
    </row>
    <row r="311" spans="1:1" x14ac:dyDescent="0.35">
      <c r="A311" s="64"/>
    </row>
    <row r="312" spans="1:1" x14ac:dyDescent="0.35">
      <c r="A312" s="64"/>
    </row>
    <row r="313" spans="1:1" x14ac:dyDescent="0.35">
      <c r="A313" s="64"/>
    </row>
    <row r="314" spans="1:1" x14ac:dyDescent="0.35">
      <c r="A314" s="64"/>
    </row>
    <row r="315" spans="1:1" x14ac:dyDescent="0.35">
      <c r="A315" s="64"/>
    </row>
    <row r="316" spans="1:1" x14ac:dyDescent="0.35">
      <c r="A316" s="64"/>
    </row>
    <row r="317" spans="1:1" x14ac:dyDescent="0.35">
      <c r="A317" s="64"/>
    </row>
    <row r="318" spans="1:1" x14ac:dyDescent="0.35">
      <c r="A318" s="64"/>
    </row>
    <row r="319" spans="1:1" x14ac:dyDescent="0.35">
      <c r="A319" s="64"/>
    </row>
    <row r="320" spans="1:1" x14ac:dyDescent="0.35">
      <c r="A320" s="64"/>
    </row>
    <row r="321" spans="1:1" x14ac:dyDescent="0.35">
      <c r="A321" s="64"/>
    </row>
    <row r="322" spans="1:1" x14ac:dyDescent="0.35">
      <c r="A322" s="64"/>
    </row>
    <row r="323" spans="1:1" x14ac:dyDescent="0.35">
      <c r="A323" s="64"/>
    </row>
    <row r="324" spans="1:1" x14ac:dyDescent="0.35">
      <c r="A324" s="64"/>
    </row>
    <row r="325" spans="1:1" x14ac:dyDescent="0.35">
      <c r="A325" s="64"/>
    </row>
    <row r="326" spans="1:1" x14ac:dyDescent="0.35">
      <c r="A326" s="64"/>
    </row>
    <row r="327" spans="1:1" x14ac:dyDescent="0.35">
      <c r="A327" s="64"/>
    </row>
    <row r="328" spans="1:1" x14ac:dyDescent="0.35">
      <c r="A328" s="64"/>
    </row>
    <row r="329" spans="1:1" x14ac:dyDescent="0.35">
      <c r="A329" s="64"/>
    </row>
    <row r="330" spans="1:1" x14ac:dyDescent="0.35">
      <c r="A330" s="64"/>
    </row>
    <row r="331" spans="1:1" x14ac:dyDescent="0.35">
      <c r="A331" s="64"/>
    </row>
    <row r="332" spans="1:1" x14ac:dyDescent="0.35">
      <c r="A332" s="64"/>
    </row>
    <row r="333" spans="1:1" x14ac:dyDescent="0.35">
      <c r="A333" s="64"/>
    </row>
    <row r="334" spans="1:1" x14ac:dyDescent="0.35">
      <c r="A334" s="64"/>
    </row>
    <row r="335" spans="1:1" x14ac:dyDescent="0.35">
      <c r="A335" s="64"/>
    </row>
    <row r="336" spans="1:1" x14ac:dyDescent="0.35">
      <c r="A336" s="64"/>
    </row>
    <row r="337" spans="1:1" x14ac:dyDescent="0.35">
      <c r="A337" s="64"/>
    </row>
    <row r="338" spans="1:1" x14ac:dyDescent="0.35">
      <c r="A338" s="64"/>
    </row>
    <row r="339" spans="1:1" x14ac:dyDescent="0.35">
      <c r="A339" s="64"/>
    </row>
    <row r="340" spans="1:1" x14ac:dyDescent="0.35">
      <c r="A340" s="64"/>
    </row>
    <row r="341" spans="1:1" x14ac:dyDescent="0.35">
      <c r="A341" s="64"/>
    </row>
    <row r="342" spans="1:1" x14ac:dyDescent="0.35">
      <c r="A342" s="64"/>
    </row>
    <row r="343" spans="1:1" x14ac:dyDescent="0.35">
      <c r="A343" s="64"/>
    </row>
    <row r="344" spans="1:1" x14ac:dyDescent="0.35">
      <c r="A344" s="64"/>
    </row>
    <row r="345" spans="1:1" x14ac:dyDescent="0.35">
      <c r="A345" s="64"/>
    </row>
    <row r="346" spans="1:1" x14ac:dyDescent="0.35">
      <c r="A346" s="64"/>
    </row>
    <row r="347" spans="1:1" x14ac:dyDescent="0.35">
      <c r="A347" s="64"/>
    </row>
    <row r="348" spans="1:1" x14ac:dyDescent="0.35">
      <c r="A348" s="64"/>
    </row>
    <row r="349" spans="1:1" x14ac:dyDescent="0.35">
      <c r="A349" s="64"/>
    </row>
    <row r="350" spans="1:1" x14ac:dyDescent="0.35">
      <c r="A350" s="64"/>
    </row>
    <row r="351" spans="1:1" x14ac:dyDescent="0.35">
      <c r="A351" s="64"/>
    </row>
    <row r="352" spans="1:1" x14ac:dyDescent="0.35">
      <c r="A352" s="64"/>
    </row>
    <row r="353" spans="1:1" x14ac:dyDescent="0.35">
      <c r="A353" s="64"/>
    </row>
    <row r="354" spans="1:1" x14ac:dyDescent="0.35">
      <c r="A354" s="64"/>
    </row>
    <row r="355" spans="1:1" x14ac:dyDescent="0.35">
      <c r="A355" s="64"/>
    </row>
    <row r="356" spans="1:1" x14ac:dyDescent="0.35">
      <c r="A356" s="64"/>
    </row>
    <row r="357" spans="1:1" x14ac:dyDescent="0.35">
      <c r="A357" s="64"/>
    </row>
    <row r="358" spans="1:1" x14ac:dyDescent="0.35">
      <c r="A358" s="64"/>
    </row>
    <row r="359" spans="1:1" x14ac:dyDescent="0.35">
      <c r="A359" s="64"/>
    </row>
    <row r="360" spans="1:1" x14ac:dyDescent="0.35">
      <c r="A360" s="64"/>
    </row>
    <row r="361" spans="1:1" x14ac:dyDescent="0.35">
      <c r="A361" s="64"/>
    </row>
    <row r="362" spans="1:1" x14ac:dyDescent="0.35">
      <c r="A362" s="64"/>
    </row>
    <row r="363" spans="1:1" x14ac:dyDescent="0.35">
      <c r="A363" s="64"/>
    </row>
    <row r="364" spans="1:1" x14ac:dyDescent="0.35">
      <c r="A364" s="64"/>
    </row>
    <row r="365" spans="1:1" x14ac:dyDescent="0.35">
      <c r="A365" s="64"/>
    </row>
    <row r="366" spans="1:1" x14ac:dyDescent="0.35">
      <c r="A366" s="64"/>
    </row>
    <row r="367" spans="1:1" x14ac:dyDescent="0.35">
      <c r="A367" s="64"/>
    </row>
    <row r="368" spans="1:1" x14ac:dyDescent="0.35">
      <c r="A368" s="64"/>
    </row>
    <row r="369" spans="1:1" x14ac:dyDescent="0.35">
      <c r="A369" s="64"/>
    </row>
    <row r="370" spans="1:1" x14ac:dyDescent="0.35">
      <c r="A370" s="64"/>
    </row>
    <row r="371" spans="1:1" x14ac:dyDescent="0.35">
      <c r="A371" s="64"/>
    </row>
    <row r="372" spans="1:1" x14ac:dyDescent="0.35">
      <c r="A372" s="64"/>
    </row>
    <row r="373" spans="1:1" x14ac:dyDescent="0.35">
      <c r="A373" s="64"/>
    </row>
    <row r="374" spans="1:1" x14ac:dyDescent="0.35">
      <c r="A374" s="64"/>
    </row>
    <row r="375" spans="1:1" x14ac:dyDescent="0.35">
      <c r="A375" s="64"/>
    </row>
    <row r="376" spans="1:1" x14ac:dyDescent="0.35">
      <c r="A376" s="64"/>
    </row>
    <row r="377" spans="1:1" x14ac:dyDescent="0.35">
      <c r="A377" s="64"/>
    </row>
    <row r="378" spans="1:1" x14ac:dyDescent="0.35">
      <c r="A378" s="64"/>
    </row>
    <row r="379" spans="1:1" x14ac:dyDescent="0.35">
      <c r="A379" s="64"/>
    </row>
    <row r="380" spans="1:1" x14ac:dyDescent="0.35">
      <c r="A380" s="64"/>
    </row>
    <row r="381" spans="1:1" x14ac:dyDescent="0.35">
      <c r="A381" s="64"/>
    </row>
    <row r="382" spans="1:1" x14ac:dyDescent="0.35">
      <c r="A382" s="64"/>
    </row>
    <row r="383" spans="1:1" x14ac:dyDescent="0.35">
      <c r="A383" s="64"/>
    </row>
    <row r="384" spans="1:1" x14ac:dyDescent="0.35">
      <c r="A384" s="64"/>
    </row>
    <row r="385" spans="1:1" x14ac:dyDescent="0.35">
      <c r="A385" s="64"/>
    </row>
    <row r="386" spans="1:1" x14ac:dyDescent="0.35">
      <c r="A386" s="64"/>
    </row>
    <row r="387" spans="1:1" x14ac:dyDescent="0.35">
      <c r="A387" s="64"/>
    </row>
    <row r="388" spans="1:1" x14ac:dyDescent="0.35">
      <c r="A388" s="64"/>
    </row>
    <row r="389" spans="1:1" x14ac:dyDescent="0.35">
      <c r="A389" s="64"/>
    </row>
    <row r="390" spans="1:1" x14ac:dyDescent="0.35">
      <c r="A390" s="64"/>
    </row>
    <row r="391" spans="1:1" x14ac:dyDescent="0.35">
      <c r="A391" s="64"/>
    </row>
    <row r="392" spans="1:1" x14ac:dyDescent="0.35">
      <c r="A392" s="64"/>
    </row>
    <row r="393" spans="1:1" x14ac:dyDescent="0.35">
      <c r="A393" s="64"/>
    </row>
    <row r="394" spans="1:1" x14ac:dyDescent="0.35">
      <c r="A394" s="64"/>
    </row>
    <row r="395" spans="1:1" x14ac:dyDescent="0.35">
      <c r="A395" s="64"/>
    </row>
    <row r="396" spans="1:1" x14ac:dyDescent="0.35">
      <c r="A396" s="64"/>
    </row>
    <row r="397" spans="1:1" x14ac:dyDescent="0.35">
      <c r="A397" s="64"/>
    </row>
    <row r="398" spans="1:1" x14ac:dyDescent="0.35">
      <c r="A398" s="64"/>
    </row>
    <row r="399" spans="1:1" x14ac:dyDescent="0.35">
      <c r="A399" s="64"/>
    </row>
    <row r="400" spans="1:1" x14ac:dyDescent="0.35">
      <c r="A400" s="64"/>
    </row>
    <row r="401" spans="1:1" x14ac:dyDescent="0.35">
      <c r="A401" s="64"/>
    </row>
    <row r="402" spans="1:1" x14ac:dyDescent="0.35">
      <c r="A402" s="64"/>
    </row>
    <row r="403" spans="1:1" x14ac:dyDescent="0.35">
      <c r="A403" s="64"/>
    </row>
    <row r="404" spans="1:1" x14ac:dyDescent="0.35">
      <c r="A404" s="64"/>
    </row>
    <row r="405" spans="1:1" x14ac:dyDescent="0.35">
      <c r="A405" s="64"/>
    </row>
    <row r="406" spans="1:1" x14ac:dyDescent="0.35">
      <c r="A406" s="64"/>
    </row>
    <row r="407" spans="1:1" x14ac:dyDescent="0.35">
      <c r="A407" s="64"/>
    </row>
    <row r="408" spans="1:1" x14ac:dyDescent="0.35">
      <c r="A408" s="64"/>
    </row>
    <row r="409" spans="1:1" x14ac:dyDescent="0.35">
      <c r="A409" s="64"/>
    </row>
    <row r="410" spans="1:1" x14ac:dyDescent="0.35">
      <c r="A410" s="64"/>
    </row>
    <row r="411" spans="1:1" x14ac:dyDescent="0.35">
      <c r="A411" s="64"/>
    </row>
    <row r="412" spans="1:1" x14ac:dyDescent="0.35">
      <c r="A412" s="64"/>
    </row>
    <row r="413" spans="1:1" x14ac:dyDescent="0.35">
      <c r="A413" s="64"/>
    </row>
    <row r="414" spans="1:1" x14ac:dyDescent="0.35">
      <c r="A414" s="64"/>
    </row>
    <row r="415" spans="1:1" x14ac:dyDescent="0.35">
      <c r="A415" s="64"/>
    </row>
    <row r="416" spans="1:1" x14ac:dyDescent="0.35">
      <c r="A416" s="64"/>
    </row>
    <row r="417" spans="1:1" x14ac:dyDescent="0.35">
      <c r="A417" s="64"/>
    </row>
    <row r="418" spans="1:1" x14ac:dyDescent="0.35">
      <c r="A418" s="64"/>
    </row>
    <row r="419" spans="1:1" x14ac:dyDescent="0.35">
      <c r="A419" s="64"/>
    </row>
    <row r="420" spans="1:1" x14ac:dyDescent="0.35">
      <c r="A420" s="64"/>
    </row>
    <row r="421" spans="1:1" x14ac:dyDescent="0.35">
      <c r="A421" s="64"/>
    </row>
    <row r="422" spans="1:1" x14ac:dyDescent="0.35">
      <c r="A422" s="64"/>
    </row>
    <row r="423" spans="1:1" x14ac:dyDescent="0.35">
      <c r="A423" s="64"/>
    </row>
    <row r="424" spans="1:1" x14ac:dyDescent="0.35">
      <c r="A424" s="64"/>
    </row>
    <row r="425" spans="1:1" x14ac:dyDescent="0.35">
      <c r="A425" s="64"/>
    </row>
    <row r="426" spans="1:1" x14ac:dyDescent="0.35">
      <c r="A426" s="64"/>
    </row>
    <row r="427" spans="1:1" x14ac:dyDescent="0.35">
      <c r="A427" s="64"/>
    </row>
    <row r="428" spans="1:1" x14ac:dyDescent="0.35">
      <c r="A428" s="64"/>
    </row>
    <row r="429" spans="1:1" x14ac:dyDescent="0.35">
      <c r="A429" s="64"/>
    </row>
    <row r="430" spans="1:1" x14ac:dyDescent="0.35">
      <c r="A430" s="64"/>
    </row>
    <row r="431" spans="1:1" x14ac:dyDescent="0.35">
      <c r="A431" s="64"/>
    </row>
    <row r="432" spans="1:1" x14ac:dyDescent="0.35">
      <c r="A432" s="64"/>
    </row>
    <row r="433" spans="1:1" x14ac:dyDescent="0.35">
      <c r="A433" s="64"/>
    </row>
    <row r="434" spans="1:1" x14ac:dyDescent="0.35">
      <c r="A434" s="64"/>
    </row>
    <row r="435" spans="1:1" x14ac:dyDescent="0.35">
      <c r="A435" s="64"/>
    </row>
    <row r="436" spans="1:1" x14ac:dyDescent="0.35">
      <c r="A436" s="64"/>
    </row>
    <row r="437" spans="1:1" x14ac:dyDescent="0.35">
      <c r="A437" s="64"/>
    </row>
    <row r="438" spans="1:1" x14ac:dyDescent="0.35">
      <c r="A438" s="64"/>
    </row>
    <row r="439" spans="1:1" x14ac:dyDescent="0.35">
      <c r="A439" s="64"/>
    </row>
    <row r="440" spans="1:1" x14ac:dyDescent="0.35">
      <c r="A440" s="64"/>
    </row>
    <row r="441" spans="1:1" x14ac:dyDescent="0.35">
      <c r="A441" s="64"/>
    </row>
    <row r="442" spans="1:1" x14ac:dyDescent="0.35">
      <c r="A442" s="64"/>
    </row>
    <row r="443" spans="1:1" x14ac:dyDescent="0.35">
      <c r="A443" s="64"/>
    </row>
    <row r="444" spans="1:1" x14ac:dyDescent="0.35">
      <c r="A444" s="64"/>
    </row>
    <row r="445" spans="1:1" x14ac:dyDescent="0.35">
      <c r="A445" s="64"/>
    </row>
    <row r="446" spans="1:1" x14ac:dyDescent="0.35">
      <c r="A446" s="64"/>
    </row>
    <row r="447" spans="1:1" x14ac:dyDescent="0.35">
      <c r="A447" s="64"/>
    </row>
    <row r="448" spans="1:1" x14ac:dyDescent="0.35">
      <c r="A448" s="64"/>
    </row>
    <row r="449" spans="1:1" x14ac:dyDescent="0.35">
      <c r="A449" s="64"/>
    </row>
    <row r="450" spans="1:1" x14ac:dyDescent="0.35">
      <c r="A450" s="64"/>
    </row>
    <row r="451" spans="1:1" x14ac:dyDescent="0.35">
      <c r="A451" s="64"/>
    </row>
    <row r="452" spans="1:1" x14ac:dyDescent="0.35">
      <c r="A452" s="64"/>
    </row>
    <row r="453" spans="1:1" x14ac:dyDescent="0.35">
      <c r="A453" s="64"/>
    </row>
    <row r="454" spans="1:1" x14ac:dyDescent="0.35">
      <c r="A454" s="64"/>
    </row>
    <row r="455" spans="1:1" x14ac:dyDescent="0.35">
      <c r="A455" s="64"/>
    </row>
    <row r="456" spans="1:1" x14ac:dyDescent="0.35">
      <c r="A456" s="64"/>
    </row>
    <row r="457" spans="1:1" x14ac:dyDescent="0.35">
      <c r="A457" s="64"/>
    </row>
    <row r="458" spans="1:1" x14ac:dyDescent="0.35">
      <c r="A458" s="64"/>
    </row>
    <row r="459" spans="1:1" x14ac:dyDescent="0.35">
      <c r="A459" s="64"/>
    </row>
    <row r="460" spans="1:1" x14ac:dyDescent="0.35">
      <c r="A460" s="64"/>
    </row>
    <row r="461" spans="1:1" x14ac:dyDescent="0.35">
      <c r="A461" s="64"/>
    </row>
    <row r="462" spans="1:1" x14ac:dyDescent="0.35">
      <c r="A462" s="64"/>
    </row>
    <row r="463" spans="1:1" x14ac:dyDescent="0.35">
      <c r="A463" s="64"/>
    </row>
    <row r="464" spans="1:1" x14ac:dyDescent="0.35">
      <c r="A464" s="64"/>
    </row>
    <row r="465" spans="1:1" x14ac:dyDescent="0.35">
      <c r="A465" s="64"/>
    </row>
    <row r="466" spans="1:1" x14ac:dyDescent="0.35">
      <c r="A466" s="64"/>
    </row>
    <row r="467" spans="1:1" x14ac:dyDescent="0.35">
      <c r="A467" s="64"/>
    </row>
    <row r="468" spans="1:1" x14ac:dyDescent="0.35">
      <c r="A468" s="64"/>
    </row>
    <row r="469" spans="1:1" x14ac:dyDescent="0.35">
      <c r="A469" s="64"/>
    </row>
    <row r="470" spans="1:1" x14ac:dyDescent="0.35">
      <c r="A470" s="64"/>
    </row>
    <row r="471" spans="1:1" x14ac:dyDescent="0.35">
      <c r="A471" s="64"/>
    </row>
    <row r="472" spans="1:1" x14ac:dyDescent="0.35">
      <c r="A472" s="64"/>
    </row>
    <row r="473" spans="1:1" x14ac:dyDescent="0.35">
      <c r="A473" s="64"/>
    </row>
    <row r="474" spans="1:1" x14ac:dyDescent="0.35">
      <c r="A474" s="64"/>
    </row>
    <row r="475" spans="1:1" x14ac:dyDescent="0.35">
      <c r="A475" s="64"/>
    </row>
    <row r="476" spans="1:1" x14ac:dyDescent="0.35">
      <c r="A476" s="64"/>
    </row>
    <row r="477" spans="1:1" x14ac:dyDescent="0.35">
      <c r="A477" s="64"/>
    </row>
    <row r="478" spans="1:1" x14ac:dyDescent="0.35">
      <c r="A478" s="64"/>
    </row>
    <row r="479" spans="1:1" x14ac:dyDescent="0.35">
      <c r="A479" s="64"/>
    </row>
    <row r="480" spans="1:1" x14ac:dyDescent="0.35">
      <c r="A480" s="64"/>
    </row>
    <row r="481" spans="1:1" x14ac:dyDescent="0.35">
      <c r="A481" s="64"/>
    </row>
    <row r="482" spans="1:1" x14ac:dyDescent="0.35">
      <c r="A482" s="64"/>
    </row>
    <row r="483" spans="1:1" x14ac:dyDescent="0.35">
      <c r="A483" s="64"/>
    </row>
    <row r="484" spans="1:1" x14ac:dyDescent="0.35">
      <c r="A484" s="64"/>
    </row>
    <row r="485" spans="1:1" x14ac:dyDescent="0.35">
      <c r="A485" s="64"/>
    </row>
    <row r="486" spans="1:1" x14ac:dyDescent="0.35">
      <c r="A486" s="64"/>
    </row>
    <row r="487" spans="1:1" x14ac:dyDescent="0.35">
      <c r="A487" s="64"/>
    </row>
    <row r="488" spans="1:1" x14ac:dyDescent="0.35">
      <c r="A488" s="64"/>
    </row>
    <row r="489" spans="1:1" x14ac:dyDescent="0.35">
      <c r="A489" s="64"/>
    </row>
    <row r="490" spans="1:1" x14ac:dyDescent="0.35">
      <c r="A490" s="64"/>
    </row>
    <row r="491" spans="1:1" x14ac:dyDescent="0.35">
      <c r="A491" s="64"/>
    </row>
    <row r="492" spans="1:1" x14ac:dyDescent="0.35">
      <c r="A492" s="64"/>
    </row>
    <row r="493" spans="1:1" x14ac:dyDescent="0.35">
      <c r="A493" s="64"/>
    </row>
    <row r="494" spans="1:1" x14ac:dyDescent="0.35">
      <c r="A494" s="64"/>
    </row>
    <row r="495" spans="1:1" x14ac:dyDescent="0.35">
      <c r="A495" s="64"/>
    </row>
    <row r="496" spans="1:1" x14ac:dyDescent="0.35">
      <c r="A496" s="64"/>
    </row>
    <row r="497" spans="1:1" x14ac:dyDescent="0.35">
      <c r="A497" s="64"/>
    </row>
    <row r="498" spans="1:1" x14ac:dyDescent="0.35">
      <c r="A498" s="64"/>
    </row>
    <row r="499" spans="1:1" x14ac:dyDescent="0.35">
      <c r="A499" s="64"/>
    </row>
    <row r="500" spans="1:1" x14ac:dyDescent="0.35">
      <c r="A500" s="64"/>
    </row>
    <row r="501" spans="1:1" x14ac:dyDescent="0.35">
      <c r="A501" s="64"/>
    </row>
    <row r="502" spans="1:1" x14ac:dyDescent="0.35">
      <c r="A502" s="64"/>
    </row>
    <row r="503" spans="1:1" x14ac:dyDescent="0.35">
      <c r="A503" s="64"/>
    </row>
    <row r="504" spans="1:1" x14ac:dyDescent="0.35">
      <c r="A504" s="64"/>
    </row>
    <row r="505" spans="1:1" x14ac:dyDescent="0.35">
      <c r="A505" s="64"/>
    </row>
    <row r="506" spans="1:1" x14ac:dyDescent="0.35">
      <c r="A506" s="64"/>
    </row>
    <row r="507" spans="1:1" x14ac:dyDescent="0.35">
      <c r="A507" s="64"/>
    </row>
    <row r="508" spans="1:1" x14ac:dyDescent="0.35">
      <c r="A508" s="64"/>
    </row>
    <row r="509" spans="1:1" x14ac:dyDescent="0.35">
      <c r="A509" s="64"/>
    </row>
    <row r="510" spans="1:1" x14ac:dyDescent="0.35">
      <c r="A510" s="64"/>
    </row>
    <row r="511" spans="1:1" x14ac:dyDescent="0.35">
      <c r="A511" s="64"/>
    </row>
    <row r="512" spans="1:1" x14ac:dyDescent="0.35">
      <c r="A512" s="64"/>
    </row>
    <row r="513" spans="1:1" x14ac:dyDescent="0.35">
      <c r="A513" s="64"/>
    </row>
    <row r="514" spans="1:1" x14ac:dyDescent="0.35">
      <c r="A514" s="64"/>
    </row>
    <row r="515" spans="1:1" x14ac:dyDescent="0.35">
      <c r="A515" s="64"/>
    </row>
    <row r="516" spans="1:1" x14ac:dyDescent="0.35">
      <c r="A516" s="64"/>
    </row>
    <row r="517" spans="1:1" x14ac:dyDescent="0.35">
      <c r="A517" s="64"/>
    </row>
    <row r="518" spans="1:1" x14ac:dyDescent="0.35">
      <c r="A518" s="64"/>
    </row>
    <row r="519" spans="1:1" x14ac:dyDescent="0.35">
      <c r="A519" s="64"/>
    </row>
    <row r="520" spans="1:1" x14ac:dyDescent="0.35">
      <c r="A520" s="64"/>
    </row>
    <row r="521" spans="1:1" x14ac:dyDescent="0.35">
      <c r="A521" s="64"/>
    </row>
    <row r="522" spans="1:1" x14ac:dyDescent="0.35">
      <c r="A522" s="64"/>
    </row>
    <row r="523" spans="1:1" x14ac:dyDescent="0.35">
      <c r="A523" s="64"/>
    </row>
    <row r="524" spans="1:1" x14ac:dyDescent="0.35">
      <c r="A524" s="64"/>
    </row>
    <row r="525" spans="1:1" x14ac:dyDescent="0.35">
      <c r="A525" s="64"/>
    </row>
    <row r="526" spans="1:1" x14ac:dyDescent="0.35">
      <c r="A526" s="64"/>
    </row>
    <row r="527" spans="1:1" x14ac:dyDescent="0.35">
      <c r="A527" s="64"/>
    </row>
    <row r="528" spans="1:1" x14ac:dyDescent="0.35">
      <c r="A528" s="64"/>
    </row>
    <row r="529" spans="1:1" x14ac:dyDescent="0.35">
      <c r="A529" s="64"/>
    </row>
    <row r="530" spans="1:1" x14ac:dyDescent="0.35">
      <c r="A530" s="64"/>
    </row>
    <row r="531" spans="1:1" x14ac:dyDescent="0.35">
      <c r="A531" s="64"/>
    </row>
    <row r="532" spans="1:1" x14ac:dyDescent="0.35">
      <c r="A532" s="64"/>
    </row>
    <row r="533" spans="1:1" x14ac:dyDescent="0.35">
      <c r="A533" s="64"/>
    </row>
    <row r="534" spans="1:1" x14ac:dyDescent="0.35">
      <c r="A534" s="64"/>
    </row>
    <row r="535" spans="1:1" x14ac:dyDescent="0.35">
      <c r="A535" s="64"/>
    </row>
    <row r="536" spans="1:1" x14ac:dyDescent="0.35">
      <c r="A536" s="64"/>
    </row>
    <row r="537" spans="1:1" x14ac:dyDescent="0.35">
      <c r="A537" s="64"/>
    </row>
    <row r="538" spans="1:1" x14ac:dyDescent="0.35">
      <c r="A538" s="64"/>
    </row>
    <row r="539" spans="1:1" x14ac:dyDescent="0.35">
      <c r="A539" s="64"/>
    </row>
    <row r="540" spans="1:1" x14ac:dyDescent="0.35">
      <c r="A540" s="64"/>
    </row>
    <row r="541" spans="1:1" x14ac:dyDescent="0.35">
      <c r="A541" s="64"/>
    </row>
    <row r="542" spans="1:1" x14ac:dyDescent="0.35">
      <c r="A542" s="64"/>
    </row>
    <row r="543" spans="1:1" x14ac:dyDescent="0.35">
      <c r="A543" s="64"/>
    </row>
    <row r="544" spans="1:1" x14ac:dyDescent="0.35">
      <c r="A544" s="64"/>
    </row>
    <row r="545" spans="1:1" x14ac:dyDescent="0.35">
      <c r="A545" s="64"/>
    </row>
    <row r="546" spans="1:1" x14ac:dyDescent="0.35">
      <c r="A546" s="64"/>
    </row>
    <row r="547" spans="1:1" x14ac:dyDescent="0.35">
      <c r="A547" s="64"/>
    </row>
    <row r="548" spans="1:1" x14ac:dyDescent="0.35">
      <c r="A548" s="64"/>
    </row>
    <row r="549" spans="1:1" x14ac:dyDescent="0.35">
      <c r="A549" s="64"/>
    </row>
    <row r="550" spans="1:1" x14ac:dyDescent="0.35">
      <c r="A550" s="64"/>
    </row>
    <row r="551" spans="1:1" x14ac:dyDescent="0.35">
      <c r="A551" s="64"/>
    </row>
    <row r="552" spans="1:1" x14ac:dyDescent="0.35">
      <c r="A552" s="64"/>
    </row>
    <row r="553" spans="1:1" x14ac:dyDescent="0.35">
      <c r="A553" s="64"/>
    </row>
    <row r="554" spans="1:1" x14ac:dyDescent="0.35">
      <c r="A554" s="64"/>
    </row>
    <row r="555" spans="1:1" x14ac:dyDescent="0.35">
      <c r="A555" s="64"/>
    </row>
    <row r="556" spans="1:1" x14ac:dyDescent="0.35">
      <c r="A556" s="64"/>
    </row>
    <row r="557" spans="1:1" x14ac:dyDescent="0.35">
      <c r="A557" s="64"/>
    </row>
    <row r="558" spans="1:1" x14ac:dyDescent="0.35">
      <c r="A558" s="64"/>
    </row>
    <row r="559" spans="1:1" x14ac:dyDescent="0.35">
      <c r="A559" s="64"/>
    </row>
    <row r="560" spans="1:1" x14ac:dyDescent="0.35">
      <c r="A560" s="64"/>
    </row>
    <row r="561" spans="1:1" x14ac:dyDescent="0.35">
      <c r="A561" s="64"/>
    </row>
    <row r="562" spans="1:1" x14ac:dyDescent="0.35">
      <c r="A562" s="64"/>
    </row>
    <row r="563" spans="1:1" x14ac:dyDescent="0.35">
      <c r="A563" s="64"/>
    </row>
    <row r="564" spans="1:1" x14ac:dyDescent="0.35">
      <c r="A564" s="64"/>
    </row>
    <row r="565" spans="1:1" x14ac:dyDescent="0.35">
      <c r="A565" s="64"/>
    </row>
    <row r="566" spans="1:1" x14ac:dyDescent="0.35">
      <c r="A566" s="64"/>
    </row>
    <row r="567" spans="1:1" x14ac:dyDescent="0.35">
      <c r="A567" s="64"/>
    </row>
    <row r="568" spans="1:1" x14ac:dyDescent="0.35">
      <c r="A568" s="64"/>
    </row>
    <row r="569" spans="1:1" x14ac:dyDescent="0.35">
      <c r="A569" s="64"/>
    </row>
    <row r="570" spans="1:1" x14ac:dyDescent="0.35">
      <c r="A570" s="64"/>
    </row>
    <row r="571" spans="1:1" x14ac:dyDescent="0.35">
      <c r="A571" s="64"/>
    </row>
    <row r="572" spans="1:1" x14ac:dyDescent="0.35">
      <c r="A572" s="64"/>
    </row>
    <row r="573" spans="1:1" x14ac:dyDescent="0.35">
      <c r="A573" s="64"/>
    </row>
    <row r="574" spans="1:1" x14ac:dyDescent="0.35">
      <c r="A574" s="64"/>
    </row>
    <row r="575" spans="1:1" x14ac:dyDescent="0.35">
      <c r="A575" s="64"/>
    </row>
    <row r="576" spans="1:1" x14ac:dyDescent="0.35">
      <c r="A576" s="64"/>
    </row>
    <row r="577" spans="1:1" x14ac:dyDescent="0.35">
      <c r="A577" s="64"/>
    </row>
    <row r="578" spans="1:1" x14ac:dyDescent="0.35">
      <c r="A578" s="64"/>
    </row>
    <row r="579" spans="1:1" x14ac:dyDescent="0.35">
      <c r="A579" s="64"/>
    </row>
    <row r="580" spans="1:1" x14ac:dyDescent="0.35">
      <c r="A580" s="64"/>
    </row>
    <row r="581" spans="1:1" x14ac:dyDescent="0.35">
      <c r="A581" s="64"/>
    </row>
    <row r="582" spans="1:1" x14ac:dyDescent="0.35">
      <c r="A582" s="64"/>
    </row>
    <row r="583" spans="1:1" x14ac:dyDescent="0.35">
      <c r="A583" s="64"/>
    </row>
    <row r="584" spans="1:1" x14ac:dyDescent="0.35">
      <c r="A584" s="64"/>
    </row>
    <row r="585" spans="1:1" x14ac:dyDescent="0.35">
      <c r="A585" s="64"/>
    </row>
    <row r="586" spans="1:1" x14ac:dyDescent="0.35">
      <c r="A586" s="64"/>
    </row>
    <row r="587" spans="1:1" x14ac:dyDescent="0.35">
      <c r="A587" s="64"/>
    </row>
    <row r="588" spans="1:1" x14ac:dyDescent="0.35">
      <c r="A588" s="64"/>
    </row>
    <row r="589" spans="1:1" x14ac:dyDescent="0.35">
      <c r="A589" s="64"/>
    </row>
    <row r="590" spans="1:1" x14ac:dyDescent="0.35">
      <c r="A590" s="64"/>
    </row>
    <row r="591" spans="1:1" x14ac:dyDescent="0.35">
      <c r="A591" s="64"/>
    </row>
    <row r="592" spans="1:1" x14ac:dyDescent="0.35">
      <c r="A592" s="64"/>
    </row>
    <row r="593" spans="1:1" x14ac:dyDescent="0.35">
      <c r="A593" s="64"/>
    </row>
    <row r="594" spans="1:1" x14ac:dyDescent="0.35">
      <c r="A594" s="64"/>
    </row>
    <row r="595" spans="1:1" x14ac:dyDescent="0.35">
      <c r="A595" s="64"/>
    </row>
    <row r="596" spans="1:1" x14ac:dyDescent="0.35">
      <c r="A596" s="64"/>
    </row>
    <row r="597" spans="1:1" x14ac:dyDescent="0.35">
      <c r="A597" s="64"/>
    </row>
    <row r="598" spans="1:1" x14ac:dyDescent="0.35">
      <c r="A598" s="64"/>
    </row>
    <row r="599" spans="1:1" x14ac:dyDescent="0.35">
      <c r="A599" s="64"/>
    </row>
    <row r="600" spans="1:1" x14ac:dyDescent="0.35">
      <c r="A600" s="64"/>
    </row>
    <row r="601" spans="1:1" x14ac:dyDescent="0.35">
      <c r="A601" s="64"/>
    </row>
    <row r="602" spans="1:1" x14ac:dyDescent="0.35">
      <c r="A602" s="64"/>
    </row>
    <row r="603" spans="1:1" x14ac:dyDescent="0.35">
      <c r="A603" s="64"/>
    </row>
    <row r="604" spans="1:1" x14ac:dyDescent="0.35">
      <c r="A604" s="64"/>
    </row>
    <row r="605" spans="1:1" x14ac:dyDescent="0.35">
      <c r="A605" s="64"/>
    </row>
    <row r="606" spans="1:1" x14ac:dyDescent="0.35">
      <c r="A606" s="64"/>
    </row>
    <row r="607" spans="1:1" x14ac:dyDescent="0.35">
      <c r="A607" s="64"/>
    </row>
    <row r="608" spans="1:1" x14ac:dyDescent="0.35">
      <c r="A608" s="64"/>
    </row>
    <row r="609" spans="1:1" x14ac:dyDescent="0.35">
      <c r="A609" s="64"/>
    </row>
    <row r="610" spans="1:1" x14ac:dyDescent="0.35">
      <c r="A610" s="64"/>
    </row>
    <row r="611" spans="1:1" x14ac:dyDescent="0.35">
      <c r="A611" s="64"/>
    </row>
    <row r="612" spans="1:1" x14ac:dyDescent="0.35">
      <c r="A612" s="64"/>
    </row>
    <row r="613" spans="1:1" x14ac:dyDescent="0.35">
      <c r="A613" s="64"/>
    </row>
    <row r="614" spans="1:1" x14ac:dyDescent="0.35">
      <c r="A614" s="64"/>
    </row>
    <row r="615" spans="1:1" x14ac:dyDescent="0.35">
      <c r="A615" s="64"/>
    </row>
    <row r="616" spans="1:1" x14ac:dyDescent="0.35">
      <c r="A616" s="64"/>
    </row>
    <row r="617" spans="1:1" x14ac:dyDescent="0.35">
      <c r="A617" s="64"/>
    </row>
    <row r="618" spans="1:1" x14ac:dyDescent="0.35">
      <c r="A618" s="64"/>
    </row>
    <row r="619" spans="1:1" x14ac:dyDescent="0.35">
      <c r="A619" s="64"/>
    </row>
    <row r="620" spans="1:1" x14ac:dyDescent="0.35">
      <c r="A620" s="64"/>
    </row>
    <row r="621" spans="1:1" x14ac:dyDescent="0.35">
      <c r="A621" s="64"/>
    </row>
    <row r="622" spans="1:1" x14ac:dyDescent="0.35">
      <c r="A622" s="64"/>
    </row>
    <row r="623" spans="1:1" x14ac:dyDescent="0.35">
      <c r="A623" s="64"/>
    </row>
    <row r="624" spans="1:1" x14ac:dyDescent="0.35">
      <c r="A624" s="64"/>
    </row>
    <row r="625" spans="1:1" x14ac:dyDescent="0.35">
      <c r="A625" s="64"/>
    </row>
    <row r="626" spans="1:1" x14ac:dyDescent="0.35">
      <c r="A626" s="64"/>
    </row>
    <row r="627" spans="1:1" x14ac:dyDescent="0.35">
      <c r="A627" s="64"/>
    </row>
    <row r="628" spans="1:1" x14ac:dyDescent="0.35">
      <c r="A628" s="64"/>
    </row>
    <row r="629" spans="1:1" x14ac:dyDescent="0.35">
      <c r="A629" s="64"/>
    </row>
    <row r="630" spans="1:1" x14ac:dyDescent="0.35">
      <c r="A630" s="64"/>
    </row>
    <row r="631" spans="1:1" x14ac:dyDescent="0.35">
      <c r="A631" s="64"/>
    </row>
    <row r="632" spans="1:1" x14ac:dyDescent="0.35">
      <c r="A632" s="64"/>
    </row>
    <row r="633" spans="1:1" x14ac:dyDescent="0.35">
      <c r="A633" s="64"/>
    </row>
    <row r="634" spans="1:1" x14ac:dyDescent="0.35">
      <c r="A634" s="64"/>
    </row>
    <row r="635" spans="1:1" x14ac:dyDescent="0.35">
      <c r="A635" s="64"/>
    </row>
    <row r="636" spans="1:1" x14ac:dyDescent="0.35">
      <c r="A636" s="64"/>
    </row>
    <row r="637" spans="1:1" x14ac:dyDescent="0.35">
      <c r="A637" s="64"/>
    </row>
    <row r="638" spans="1:1" x14ac:dyDescent="0.35">
      <c r="A638" s="64"/>
    </row>
    <row r="639" spans="1:1" x14ac:dyDescent="0.35">
      <c r="A639" s="64"/>
    </row>
    <row r="640" spans="1:1" x14ac:dyDescent="0.35">
      <c r="A640" s="64"/>
    </row>
    <row r="641" spans="1:1" x14ac:dyDescent="0.35">
      <c r="A641" s="64"/>
    </row>
    <row r="642" spans="1:1" x14ac:dyDescent="0.35">
      <c r="A642" s="64"/>
    </row>
    <row r="643" spans="1:1" x14ac:dyDescent="0.35">
      <c r="A643" s="64"/>
    </row>
    <row r="644" spans="1:1" x14ac:dyDescent="0.35">
      <c r="A644" s="64"/>
    </row>
    <row r="645" spans="1:1" x14ac:dyDescent="0.35">
      <c r="A645" s="64"/>
    </row>
    <row r="646" spans="1:1" x14ac:dyDescent="0.35">
      <c r="A646" s="64"/>
    </row>
    <row r="647" spans="1:1" x14ac:dyDescent="0.35">
      <c r="A647" s="64"/>
    </row>
    <row r="648" spans="1:1" x14ac:dyDescent="0.35">
      <c r="A648" s="64"/>
    </row>
    <row r="649" spans="1:1" x14ac:dyDescent="0.35">
      <c r="A649" s="64"/>
    </row>
    <row r="650" spans="1:1" x14ac:dyDescent="0.35">
      <c r="A650" s="64"/>
    </row>
    <row r="651" spans="1:1" x14ac:dyDescent="0.35">
      <c r="A651" s="64"/>
    </row>
    <row r="652" spans="1:1" x14ac:dyDescent="0.35">
      <c r="A652" s="64"/>
    </row>
    <row r="653" spans="1:1" x14ac:dyDescent="0.35">
      <c r="A653" s="64"/>
    </row>
    <row r="654" spans="1:1" x14ac:dyDescent="0.35">
      <c r="A654" s="64"/>
    </row>
    <row r="655" spans="1:1" x14ac:dyDescent="0.35">
      <c r="A655" s="64"/>
    </row>
    <row r="656" spans="1:1" x14ac:dyDescent="0.35">
      <c r="A656" s="64"/>
    </row>
    <row r="657" spans="1:1" x14ac:dyDescent="0.35">
      <c r="A657" s="64"/>
    </row>
    <row r="658" spans="1:1" x14ac:dyDescent="0.35">
      <c r="A658" s="64"/>
    </row>
    <row r="659" spans="1:1" x14ac:dyDescent="0.35">
      <c r="A659" s="64"/>
    </row>
    <row r="660" spans="1:1" x14ac:dyDescent="0.35">
      <c r="A660" s="64"/>
    </row>
    <row r="661" spans="1:1" x14ac:dyDescent="0.35">
      <c r="A661" s="64"/>
    </row>
    <row r="662" spans="1:1" x14ac:dyDescent="0.35">
      <c r="A662" s="64"/>
    </row>
    <row r="663" spans="1:1" x14ac:dyDescent="0.35">
      <c r="A663" s="64"/>
    </row>
    <row r="664" spans="1:1" x14ac:dyDescent="0.35">
      <c r="A664" s="64"/>
    </row>
    <row r="665" spans="1:1" x14ac:dyDescent="0.35">
      <c r="A665" s="64"/>
    </row>
    <row r="666" spans="1:1" x14ac:dyDescent="0.35">
      <c r="A666" s="64"/>
    </row>
    <row r="667" spans="1:1" x14ac:dyDescent="0.35">
      <c r="A667" s="64"/>
    </row>
    <row r="668" spans="1:1" x14ac:dyDescent="0.35">
      <c r="A668" s="64"/>
    </row>
    <row r="669" spans="1:1" x14ac:dyDescent="0.35">
      <c r="A669" s="64"/>
    </row>
    <row r="670" spans="1:1" x14ac:dyDescent="0.35">
      <c r="A670" s="64"/>
    </row>
    <row r="671" spans="1:1" x14ac:dyDescent="0.35">
      <c r="A671" s="64"/>
    </row>
    <row r="672" spans="1:1" x14ac:dyDescent="0.35">
      <c r="A672" s="64"/>
    </row>
    <row r="673" spans="1:1" x14ac:dyDescent="0.35">
      <c r="A673" s="64"/>
    </row>
    <row r="674" spans="1:1" x14ac:dyDescent="0.35">
      <c r="A674" s="64"/>
    </row>
    <row r="675" spans="1:1" x14ac:dyDescent="0.35">
      <c r="A675" s="64"/>
    </row>
    <row r="676" spans="1:1" x14ac:dyDescent="0.35">
      <c r="A676" s="64"/>
    </row>
    <row r="677" spans="1:1" x14ac:dyDescent="0.35">
      <c r="A677" s="64"/>
    </row>
    <row r="678" spans="1:1" x14ac:dyDescent="0.35">
      <c r="A678" s="64"/>
    </row>
    <row r="679" spans="1:1" x14ac:dyDescent="0.35">
      <c r="A679" s="64"/>
    </row>
    <row r="680" spans="1:1" x14ac:dyDescent="0.35">
      <c r="A680" s="64"/>
    </row>
    <row r="681" spans="1:1" x14ac:dyDescent="0.35">
      <c r="A681" s="64"/>
    </row>
    <row r="682" spans="1:1" x14ac:dyDescent="0.35">
      <c r="A682" s="64"/>
    </row>
    <row r="683" spans="1:1" x14ac:dyDescent="0.35">
      <c r="A683" s="64"/>
    </row>
    <row r="684" spans="1:1" x14ac:dyDescent="0.35">
      <c r="A684" s="64"/>
    </row>
    <row r="685" spans="1:1" x14ac:dyDescent="0.35">
      <c r="A685" s="64"/>
    </row>
    <row r="686" spans="1:1" x14ac:dyDescent="0.35">
      <c r="A686" s="64"/>
    </row>
    <row r="687" spans="1:1" x14ac:dyDescent="0.35">
      <c r="A687" s="64"/>
    </row>
    <row r="688" spans="1:1" x14ac:dyDescent="0.35">
      <c r="A688" s="64"/>
    </row>
    <row r="689" spans="1:1" x14ac:dyDescent="0.35">
      <c r="A689" s="64"/>
    </row>
    <row r="690" spans="1:1" x14ac:dyDescent="0.35">
      <c r="A690" s="64"/>
    </row>
    <row r="691" spans="1:1" x14ac:dyDescent="0.35">
      <c r="A691" s="64"/>
    </row>
    <row r="692" spans="1:1" x14ac:dyDescent="0.35">
      <c r="A692" s="64"/>
    </row>
    <row r="693" spans="1:1" x14ac:dyDescent="0.35">
      <c r="A693" s="64"/>
    </row>
    <row r="694" spans="1:1" x14ac:dyDescent="0.35">
      <c r="A694" s="64"/>
    </row>
    <row r="695" spans="1:1" x14ac:dyDescent="0.35">
      <c r="A695" s="64"/>
    </row>
    <row r="696" spans="1:1" x14ac:dyDescent="0.35">
      <c r="A696" s="64"/>
    </row>
    <row r="697" spans="1:1" x14ac:dyDescent="0.35">
      <c r="A697" s="64"/>
    </row>
    <row r="698" spans="1:1" x14ac:dyDescent="0.35">
      <c r="A698" s="64"/>
    </row>
    <row r="699" spans="1:1" x14ac:dyDescent="0.35">
      <c r="A699" s="64"/>
    </row>
    <row r="700" spans="1:1" x14ac:dyDescent="0.35">
      <c r="A700" s="64"/>
    </row>
    <row r="701" spans="1:1" x14ac:dyDescent="0.35">
      <c r="A701" s="64"/>
    </row>
    <row r="702" spans="1:1" x14ac:dyDescent="0.35">
      <c r="A702" s="64"/>
    </row>
    <row r="703" spans="1:1" x14ac:dyDescent="0.35">
      <c r="A703" s="64"/>
    </row>
    <row r="704" spans="1:1" x14ac:dyDescent="0.35">
      <c r="A704" s="64"/>
    </row>
    <row r="705" spans="1:1" x14ac:dyDescent="0.35">
      <c r="A705" s="64"/>
    </row>
    <row r="706" spans="1:1" x14ac:dyDescent="0.35">
      <c r="A706" s="64"/>
    </row>
    <row r="707" spans="1:1" x14ac:dyDescent="0.35">
      <c r="A707" s="64"/>
    </row>
    <row r="708" spans="1:1" x14ac:dyDescent="0.35">
      <c r="A708" s="64"/>
    </row>
    <row r="709" spans="1:1" x14ac:dyDescent="0.35">
      <c r="A709" s="64"/>
    </row>
    <row r="710" spans="1:1" x14ac:dyDescent="0.35">
      <c r="A710" s="64"/>
    </row>
    <row r="711" spans="1:1" x14ac:dyDescent="0.35">
      <c r="A711" s="64"/>
    </row>
    <row r="712" spans="1:1" x14ac:dyDescent="0.35">
      <c r="A712" s="64"/>
    </row>
    <row r="713" spans="1:1" x14ac:dyDescent="0.35">
      <c r="A713" s="64"/>
    </row>
    <row r="714" spans="1:1" x14ac:dyDescent="0.35">
      <c r="A714" s="64"/>
    </row>
    <row r="715" spans="1:1" x14ac:dyDescent="0.35">
      <c r="A715" s="64"/>
    </row>
    <row r="716" spans="1:1" x14ac:dyDescent="0.35">
      <c r="A716" s="64"/>
    </row>
    <row r="717" spans="1:1" x14ac:dyDescent="0.35">
      <c r="A717" s="64"/>
    </row>
    <row r="718" spans="1:1" x14ac:dyDescent="0.35">
      <c r="A718" s="64"/>
    </row>
    <row r="719" spans="1:1" x14ac:dyDescent="0.35">
      <c r="A719" s="64"/>
    </row>
    <row r="720" spans="1:1" x14ac:dyDescent="0.35">
      <c r="A720" s="64"/>
    </row>
    <row r="721" spans="1:1" x14ac:dyDescent="0.35">
      <c r="A721" s="64"/>
    </row>
    <row r="722" spans="1:1" x14ac:dyDescent="0.35">
      <c r="A722" s="64"/>
    </row>
    <row r="723" spans="1:1" x14ac:dyDescent="0.35">
      <c r="A723" s="64"/>
    </row>
    <row r="724" spans="1:1" x14ac:dyDescent="0.35">
      <c r="A724" s="64"/>
    </row>
    <row r="725" spans="1:1" x14ac:dyDescent="0.35">
      <c r="A725" s="64"/>
    </row>
    <row r="726" spans="1:1" x14ac:dyDescent="0.35">
      <c r="A726" s="64"/>
    </row>
    <row r="727" spans="1:1" x14ac:dyDescent="0.35">
      <c r="A727" s="64"/>
    </row>
    <row r="728" spans="1:1" x14ac:dyDescent="0.35">
      <c r="A728" s="64"/>
    </row>
    <row r="729" spans="1:1" x14ac:dyDescent="0.35">
      <c r="A729" s="64"/>
    </row>
    <row r="730" spans="1:1" x14ac:dyDescent="0.35">
      <c r="A730" s="64"/>
    </row>
    <row r="731" spans="1:1" x14ac:dyDescent="0.35">
      <c r="A731" s="64"/>
    </row>
    <row r="732" spans="1:1" x14ac:dyDescent="0.35">
      <c r="A732" s="64"/>
    </row>
    <row r="733" spans="1:1" x14ac:dyDescent="0.35">
      <c r="A733" s="64"/>
    </row>
    <row r="734" spans="1:1" x14ac:dyDescent="0.35">
      <c r="A734" s="64"/>
    </row>
    <row r="735" spans="1:1" x14ac:dyDescent="0.35">
      <c r="A735" s="64"/>
    </row>
    <row r="736" spans="1:1" x14ac:dyDescent="0.35">
      <c r="A736" s="64"/>
    </row>
    <row r="737" spans="1:1" x14ac:dyDescent="0.35">
      <c r="A737" s="64"/>
    </row>
    <row r="738" spans="1:1" x14ac:dyDescent="0.35">
      <c r="A738" s="64"/>
    </row>
    <row r="739" spans="1:1" x14ac:dyDescent="0.35">
      <c r="A739" s="64"/>
    </row>
    <row r="740" spans="1:1" x14ac:dyDescent="0.35">
      <c r="A740" s="64"/>
    </row>
    <row r="741" spans="1:1" x14ac:dyDescent="0.35">
      <c r="A741" s="64"/>
    </row>
    <row r="742" spans="1:1" x14ac:dyDescent="0.35">
      <c r="A742" s="64"/>
    </row>
    <row r="743" spans="1:1" x14ac:dyDescent="0.35">
      <c r="A743" s="64"/>
    </row>
    <row r="744" spans="1:1" x14ac:dyDescent="0.35">
      <c r="A744" s="64"/>
    </row>
    <row r="745" spans="1:1" x14ac:dyDescent="0.35">
      <c r="A745" s="64"/>
    </row>
    <row r="746" spans="1:1" x14ac:dyDescent="0.35">
      <c r="A746" s="64"/>
    </row>
    <row r="747" spans="1:1" x14ac:dyDescent="0.35">
      <c r="A747" s="64"/>
    </row>
    <row r="748" spans="1:1" x14ac:dyDescent="0.35">
      <c r="A748" s="64"/>
    </row>
    <row r="749" spans="1:1" x14ac:dyDescent="0.35">
      <c r="A749" s="64"/>
    </row>
    <row r="750" spans="1:1" x14ac:dyDescent="0.35">
      <c r="A750" s="64"/>
    </row>
    <row r="751" spans="1:1" x14ac:dyDescent="0.35">
      <c r="A751" s="64"/>
    </row>
    <row r="752" spans="1:1" x14ac:dyDescent="0.35">
      <c r="A752" s="64"/>
    </row>
    <row r="753" spans="1:1" x14ac:dyDescent="0.35">
      <c r="A753" s="64"/>
    </row>
    <row r="754" spans="1:1" x14ac:dyDescent="0.35">
      <c r="A754" s="64"/>
    </row>
    <row r="755" spans="1:1" x14ac:dyDescent="0.35">
      <c r="A755" s="64"/>
    </row>
    <row r="756" spans="1:1" x14ac:dyDescent="0.35">
      <c r="A756" s="64"/>
    </row>
    <row r="757" spans="1:1" x14ac:dyDescent="0.35">
      <c r="A757" s="64"/>
    </row>
    <row r="758" spans="1:1" x14ac:dyDescent="0.35">
      <c r="A758" s="64"/>
    </row>
    <row r="759" spans="1:1" x14ac:dyDescent="0.35">
      <c r="A759" s="64"/>
    </row>
    <row r="760" spans="1:1" x14ac:dyDescent="0.35">
      <c r="A760" s="64"/>
    </row>
    <row r="761" spans="1:1" x14ac:dyDescent="0.35">
      <c r="A761" s="64"/>
    </row>
    <row r="762" spans="1:1" x14ac:dyDescent="0.35">
      <c r="A762" s="64"/>
    </row>
    <row r="763" spans="1:1" x14ac:dyDescent="0.35">
      <c r="A763" s="64"/>
    </row>
    <row r="764" spans="1:1" x14ac:dyDescent="0.35">
      <c r="A764" s="64"/>
    </row>
    <row r="765" spans="1:1" x14ac:dyDescent="0.35">
      <c r="A765" s="64"/>
    </row>
    <row r="766" spans="1:1" x14ac:dyDescent="0.35">
      <c r="A766" s="64"/>
    </row>
    <row r="767" spans="1:1" x14ac:dyDescent="0.35">
      <c r="A767" s="64"/>
    </row>
    <row r="768" spans="1:1" x14ac:dyDescent="0.35">
      <c r="A768" s="64"/>
    </row>
    <row r="769" spans="1:1" x14ac:dyDescent="0.35">
      <c r="A769" s="64"/>
    </row>
    <row r="770" spans="1:1" x14ac:dyDescent="0.35">
      <c r="A770" s="64"/>
    </row>
    <row r="771" spans="1:1" x14ac:dyDescent="0.35">
      <c r="A771" s="64"/>
    </row>
    <row r="772" spans="1:1" x14ac:dyDescent="0.35">
      <c r="A772" s="64"/>
    </row>
    <row r="773" spans="1:1" x14ac:dyDescent="0.35">
      <c r="A773" s="64"/>
    </row>
    <row r="774" spans="1:1" x14ac:dyDescent="0.35">
      <c r="A774" s="64"/>
    </row>
    <row r="775" spans="1:1" x14ac:dyDescent="0.35">
      <c r="A775" s="64"/>
    </row>
    <row r="776" spans="1:1" x14ac:dyDescent="0.35">
      <c r="A776" s="64"/>
    </row>
    <row r="777" spans="1:1" x14ac:dyDescent="0.35">
      <c r="A777" s="64"/>
    </row>
    <row r="778" spans="1:1" x14ac:dyDescent="0.35">
      <c r="A778" s="64"/>
    </row>
    <row r="779" spans="1:1" x14ac:dyDescent="0.35">
      <c r="A779" s="64"/>
    </row>
    <row r="780" spans="1:1" x14ac:dyDescent="0.35">
      <c r="A780" s="64"/>
    </row>
    <row r="781" spans="1:1" x14ac:dyDescent="0.35">
      <c r="A781" s="64"/>
    </row>
    <row r="782" spans="1:1" x14ac:dyDescent="0.35">
      <c r="A782" s="64"/>
    </row>
    <row r="783" spans="1:1" x14ac:dyDescent="0.35">
      <c r="A783" s="64"/>
    </row>
    <row r="784" spans="1:1" x14ac:dyDescent="0.35">
      <c r="A784" s="64"/>
    </row>
    <row r="785" spans="1:1" x14ac:dyDescent="0.35">
      <c r="A785" s="64"/>
    </row>
    <row r="786" spans="1:1" x14ac:dyDescent="0.35">
      <c r="A786" s="64"/>
    </row>
    <row r="787" spans="1:1" x14ac:dyDescent="0.35">
      <c r="A787" s="64"/>
    </row>
    <row r="788" spans="1:1" x14ac:dyDescent="0.35">
      <c r="A788" s="64"/>
    </row>
    <row r="789" spans="1:1" x14ac:dyDescent="0.35">
      <c r="A789" s="64"/>
    </row>
    <row r="790" spans="1:1" x14ac:dyDescent="0.35">
      <c r="A790" s="64"/>
    </row>
    <row r="791" spans="1:1" x14ac:dyDescent="0.35">
      <c r="A791" s="64"/>
    </row>
    <row r="792" spans="1:1" x14ac:dyDescent="0.35">
      <c r="A792" s="64"/>
    </row>
    <row r="793" spans="1:1" x14ac:dyDescent="0.35">
      <c r="A793" s="64"/>
    </row>
    <row r="794" spans="1:1" x14ac:dyDescent="0.35">
      <c r="A794" s="64"/>
    </row>
    <row r="795" spans="1:1" x14ac:dyDescent="0.35">
      <c r="A795" s="64"/>
    </row>
    <row r="796" spans="1:1" x14ac:dyDescent="0.35">
      <c r="A796" s="64"/>
    </row>
    <row r="797" spans="1:1" x14ac:dyDescent="0.35">
      <c r="A797" s="64"/>
    </row>
    <row r="798" spans="1:1" x14ac:dyDescent="0.35">
      <c r="A798" s="64"/>
    </row>
    <row r="799" spans="1:1" x14ac:dyDescent="0.35">
      <c r="A799" s="64"/>
    </row>
    <row r="800" spans="1:1" x14ac:dyDescent="0.35">
      <c r="A800" s="64"/>
    </row>
    <row r="801" spans="1:1" x14ac:dyDescent="0.35">
      <c r="A801" s="64"/>
    </row>
    <row r="802" spans="1:1" x14ac:dyDescent="0.35">
      <c r="A802" s="64"/>
    </row>
    <row r="803" spans="1:1" x14ac:dyDescent="0.35">
      <c r="A803" s="64"/>
    </row>
    <row r="804" spans="1:1" x14ac:dyDescent="0.35">
      <c r="A804" s="64"/>
    </row>
    <row r="805" spans="1:1" x14ac:dyDescent="0.35">
      <c r="A805" s="64"/>
    </row>
    <row r="806" spans="1:1" x14ac:dyDescent="0.35">
      <c r="A806" s="64"/>
    </row>
    <row r="807" spans="1:1" x14ac:dyDescent="0.35">
      <c r="A807" s="64"/>
    </row>
    <row r="808" spans="1:1" x14ac:dyDescent="0.35">
      <c r="A808" s="64"/>
    </row>
    <row r="809" spans="1:1" x14ac:dyDescent="0.35">
      <c r="A809" s="64"/>
    </row>
    <row r="810" spans="1:1" x14ac:dyDescent="0.35">
      <c r="A810" s="64"/>
    </row>
    <row r="811" spans="1:1" x14ac:dyDescent="0.35">
      <c r="A811" s="64"/>
    </row>
    <row r="812" spans="1:1" x14ac:dyDescent="0.35">
      <c r="A812" s="64"/>
    </row>
    <row r="813" spans="1:1" x14ac:dyDescent="0.35">
      <c r="A813" s="64"/>
    </row>
    <row r="814" spans="1:1" x14ac:dyDescent="0.35">
      <c r="A814" s="64"/>
    </row>
    <row r="815" spans="1:1" x14ac:dyDescent="0.35">
      <c r="A815" s="64"/>
    </row>
    <row r="816" spans="1:1" x14ac:dyDescent="0.35">
      <c r="A816" s="64"/>
    </row>
    <row r="817" spans="1:1" x14ac:dyDescent="0.35">
      <c r="A817" s="64"/>
    </row>
    <row r="818" spans="1:1" x14ac:dyDescent="0.35">
      <c r="A818" s="64"/>
    </row>
    <row r="819" spans="1:1" x14ac:dyDescent="0.35">
      <c r="A819" s="64"/>
    </row>
    <row r="820" spans="1:1" x14ac:dyDescent="0.35">
      <c r="A820" s="64"/>
    </row>
    <row r="821" spans="1:1" x14ac:dyDescent="0.35">
      <c r="A821" s="64"/>
    </row>
    <row r="822" spans="1:1" x14ac:dyDescent="0.35">
      <c r="A822" s="64"/>
    </row>
    <row r="823" spans="1:1" x14ac:dyDescent="0.35">
      <c r="A823" s="64"/>
    </row>
    <row r="824" spans="1:1" x14ac:dyDescent="0.35">
      <c r="A824" s="64"/>
    </row>
    <row r="825" spans="1:1" x14ac:dyDescent="0.35">
      <c r="A825" s="64"/>
    </row>
    <row r="826" spans="1:1" x14ac:dyDescent="0.35">
      <c r="A826" s="64"/>
    </row>
    <row r="827" spans="1:1" x14ac:dyDescent="0.35">
      <c r="A827" s="64"/>
    </row>
    <row r="828" spans="1:1" x14ac:dyDescent="0.35">
      <c r="A828" s="64"/>
    </row>
    <row r="829" spans="1:1" x14ac:dyDescent="0.35">
      <c r="A829" s="64"/>
    </row>
    <row r="830" spans="1:1" x14ac:dyDescent="0.35">
      <c r="A830" s="64"/>
    </row>
    <row r="831" spans="1:1" x14ac:dyDescent="0.35">
      <c r="A831" s="64"/>
    </row>
    <row r="832" spans="1:1" x14ac:dyDescent="0.35">
      <c r="A832" s="64"/>
    </row>
    <row r="833" spans="1:1" x14ac:dyDescent="0.35">
      <c r="A833" s="64"/>
    </row>
    <row r="834" spans="1:1" x14ac:dyDescent="0.35">
      <c r="A834" s="64"/>
    </row>
    <row r="835" spans="1:1" x14ac:dyDescent="0.35">
      <c r="A835" s="64"/>
    </row>
    <row r="836" spans="1:1" x14ac:dyDescent="0.35">
      <c r="A836" s="64"/>
    </row>
    <row r="837" spans="1:1" x14ac:dyDescent="0.35">
      <c r="A837" s="64"/>
    </row>
    <row r="838" spans="1:1" x14ac:dyDescent="0.35">
      <c r="A838" s="64"/>
    </row>
    <row r="839" spans="1:1" x14ac:dyDescent="0.35">
      <c r="A839" s="64"/>
    </row>
  </sheetData>
  <sheetProtection algorithmName="SHA-512" hashValue="ehdZnJvVFY2VjPnWQKHFaKmIsIgNB7DwicbId1D3HTqgg7CFsJl+uibMtcJvtmYMFYdpTlufq0in/2fmwU0MzQ==" saltValue="DEwGTQHKUlgGfUzgLgI8o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EP. Borges</dc:creator>
  <cp:lastModifiedBy>Marlene Simoes</cp:lastModifiedBy>
  <cp:lastPrinted>2013-01-29T11:41:20Z</cp:lastPrinted>
  <dcterms:created xsi:type="dcterms:W3CDTF">2012-02-27T12:23:18Z</dcterms:created>
  <dcterms:modified xsi:type="dcterms:W3CDTF">2025-04-16T13:47:38Z</dcterms:modified>
</cp:coreProperties>
</file>