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govraa.sharepoint.com/sites/OramentoeContaDROT/Documentos Partilhados/General/CONTA 2024/Docs integrantes da Conta_entregues ao TC a xx.xx.2025/"/>
    </mc:Choice>
  </mc:AlternateContent>
  <xr:revisionPtr revIDLastSave="590" documentId="11_AD4DF034E34935FBC521DC9587DA7D6E5ADEDD8A" xr6:coauthVersionLast="47" xr6:coauthVersionMax="47" xr10:uidLastSave="{57E5901A-D1EA-4BB0-B851-283195470F62}"/>
  <bookViews>
    <workbookView xWindow="-38520" yWindow="-120" windowWidth="38640" windowHeight="21120" firstSheet="11" activeTab="26" xr2:uid="{00000000-000D-0000-FFFF-FFFF00000000}"/>
  </bookViews>
  <sheets>
    <sheet name="Mapa_58" sheetId="1" r:id="rId1"/>
    <sheet name="Mapa_59" sheetId="2" r:id="rId2"/>
    <sheet name="Mapa_60" sheetId="3" r:id="rId3"/>
    <sheet name="Mapa_61" sheetId="4" r:id="rId4"/>
    <sheet name="Mapa_62" sheetId="5" r:id="rId5"/>
    <sheet name="Mapa_63" sheetId="6" r:id="rId6"/>
    <sheet name="Mapa_64" sheetId="7" r:id="rId7"/>
    <sheet name="Mapa_65" sheetId="8" r:id="rId8"/>
    <sheet name="Mapa_66" sheetId="9" r:id="rId9"/>
    <sheet name="Mapa_67" sheetId="10" r:id="rId10"/>
    <sheet name="Mapa_68" sheetId="17" r:id="rId11"/>
    <sheet name="Mapa_69" sheetId="11" r:id="rId12"/>
    <sheet name="Mapa_70" sheetId="12" r:id="rId13"/>
    <sheet name="Mapa_71" sheetId="13" r:id="rId14"/>
    <sheet name="Mapa_72" sheetId="14" r:id="rId15"/>
    <sheet name="Mapa_73" sheetId="15" r:id="rId16"/>
    <sheet name="Mapa_74" sheetId="16" r:id="rId17"/>
    <sheet name="Mapa_75" sheetId="18" r:id="rId18"/>
    <sheet name="Mapa_76" sheetId="19" r:id="rId19"/>
    <sheet name="Mapa_77" sheetId="20" r:id="rId20"/>
    <sheet name="Mapa_78" sheetId="21" r:id="rId21"/>
    <sheet name="Mapa_79" sheetId="22" r:id="rId22"/>
    <sheet name="Mapa_80" sheetId="23" r:id="rId23"/>
    <sheet name="Mapa_81" sheetId="24" r:id="rId24"/>
    <sheet name="Mapa_82" sheetId="25" r:id="rId25"/>
    <sheet name="Mapa_83" sheetId="26" r:id="rId26"/>
    <sheet name="Mapa_84" sheetId="27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7" i="9" s="1"/>
  <c r="F6" i="9"/>
  <c r="F7" i="9" s="1"/>
  <c r="E6" i="9"/>
  <c r="E7" i="9" s="1"/>
  <c r="D6" i="9"/>
  <c r="D7" i="9" s="1"/>
  <c r="J15" i="8"/>
  <c r="J16" i="8" s="1"/>
  <c r="I15" i="8"/>
  <c r="I16" i="8" s="1"/>
  <c r="H15" i="8"/>
  <c r="H16" i="8" s="1"/>
  <c r="I24" i="7"/>
  <c r="I25" i="7" s="1"/>
  <c r="H24" i="7"/>
  <c r="H25" i="7" s="1"/>
  <c r="G24" i="7"/>
  <c r="G25" i="7" s="1"/>
  <c r="E6" i="27"/>
  <c r="D6" i="27"/>
  <c r="I24" i="25"/>
  <c r="H24" i="25"/>
  <c r="G24" i="25"/>
  <c r="D10" i="24"/>
  <c r="D9" i="24"/>
  <c r="G6" i="24"/>
  <c r="D6" i="24"/>
  <c r="H28" i="23"/>
  <c r="H27" i="23"/>
  <c r="H15" i="23"/>
  <c r="G46" i="22"/>
  <c r="G24" i="22"/>
  <c r="G45" i="22"/>
  <c r="H15" i="20"/>
  <c r="H15" i="16"/>
  <c r="D13" i="14"/>
  <c r="D6" i="14"/>
  <c r="H15" i="13"/>
  <c r="G67" i="12"/>
  <c r="G24" i="12" l="1"/>
  <c r="I67" i="4"/>
  <c r="G66" i="4"/>
  <c r="H15" i="2"/>
  <c r="F6" i="27"/>
  <c r="F7" i="27" s="1"/>
  <c r="E7" i="27"/>
  <c r="D7" i="27"/>
  <c r="J15" i="26"/>
  <c r="J16" i="26" s="1"/>
  <c r="I15" i="26"/>
  <c r="I16" i="26" s="1"/>
  <c r="H15" i="26"/>
  <c r="H16" i="26" s="1"/>
  <c r="G6" i="27" l="1"/>
  <c r="G7" i="27" s="1"/>
  <c r="I25" i="25" l="1"/>
  <c r="H25" i="25"/>
  <c r="G25" i="25"/>
  <c r="F9" i="24" l="1"/>
  <c r="E9" i="24"/>
  <c r="F6" i="24"/>
  <c r="E6" i="24"/>
  <c r="J27" i="23"/>
  <c r="I15" i="23"/>
  <c r="E10" i="24" l="1"/>
  <c r="F10" i="24"/>
  <c r="G9" i="24"/>
  <c r="I27" i="23"/>
  <c r="I28" i="23" s="1"/>
  <c r="J15" i="23"/>
  <c r="G10" i="24" l="1"/>
  <c r="J28" i="23"/>
  <c r="H24" i="22" l="1"/>
  <c r="H45" i="22" l="1"/>
  <c r="H46" i="22" s="1"/>
  <c r="I45" i="22"/>
  <c r="I24" i="22"/>
  <c r="I46" i="22" l="1"/>
  <c r="F6" i="21" l="1"/>
  <c r="F7" i="21" s="1"/>
  <c r="E6" i="21"/>
  <c r="E7" i="21" s="1"/>
  <c r="G6" i="21"/>
  <c r="G7" i="21" s="1"/>
  <c r="H16" i="20"/>
  <c r="I24" i="19"/>
  <c r="I25" i="19" s="1"/>
  <c r="H24" i="19"/>
  <c r="H25" i="19" s="1"/>
  <c r="G24" i="19"/>
  <c r="G25" i="19" s="1"/>
  <c r="D6" i="21" l="1"/>
  <c r="D7" i="21" s="1"/>
  <c r="J15" i="20"/>
  <c r="J16" i="20" s="1"/>
  <c r="I15" i="20"/>
  <c r="I16" i="20" s="1"/>
  <c r="F6" i="18" l="1"/>
  <c r="F7" i="18" s="1"/>
  <c r="E6" i="18"/>
  <c r="E7" i="18" s="1"/>
  <c r="D6" i="18"/>
  <c r="D7" i="18" s="1"/>
  <c r="J15" i="17"/>
  <c r="I15" i="17"/>
  <c r="I16" i="17" s="1"/>
  <c r="H15" i="17"/>
  <c r="H16" i="17" s="1"/>
  <c r="G6" i="18" l="1"/>
  <c r="G7" i="18" s="1"/>
  <c r="J16" i="17"/>
  <c r="H16" i="16" l="1"/>
  <c r="I24" i="15"/>
  <c r="I25" i="15" s="1"/>
  <c r="H24" i="15"/>
  <c r="H25" i="15" s="1"/>
  <c r="I15" i="16" l="1"/>
  <c r="I16" i="16" s="1"/>
  <c r="J15" i="16"/>
  <c r="J16" i="16" s="1"/>
  <c r="G24" i="15"/>
  <c r="G25" i="15" s="1"/>
  <c r="F12" i="14" l="1"/>
  <c r="E12" i="14"/>
  <c r="G12" i="14"/>
  <c r="F9" i="14"/>
  <c r="E9" i="14"/>
  <c r="D9" i="14"/>
  <c r="F6" i="14"/>
  <c r="E6" i="14"/>
  <c r="G6" i="14"/>
  <c r="J39" i="13"/>
  <c r="I39" i="13"/>
  <c r="H39" i="13"/>
  <c r="J27" i="13"/>
  <c r="I27" i="13"/>
  <c r="H27" i="13"/>
  <c r="J15" i="13"/>
  <c r="I15" i="13"/>
  <c r="I66" i="12"/>
  <c r="H66" i="12"/>
  <c r="G66" i="12"/>
  <c r="I45" i="12"/>
  <c r="E13" i="14" l="1"/>
  <c r="F13" i="14"/>
  <c r="G9" i="14"/>
  <c r="D12" i="14"/>
  <c r="J40" i="13"/>
  <c r="H40" i="13"/>
  <c r="I40" i="13"/>
  <c r="G45" i="12"/>
  <c r="H45" i="12"/>
  <c r="I24" i="12"/>
  <c r="H24" i="12"/>
  <c r="G13" i="14" l="1"/>
  <c r="H67" i="12"/>
  <c r="I67" i="12"/>
  <c r="F6" i="11" l="1"/>
  <c r="F7" i="11" s="1"/>
  <c r="E6" i="11"/>
  <c r="E7" i="11" s="1"/>
  <c r="D6" i="11"/>
  <c r="D7" i="11" s="1"/>
  <c r="G6" i="11"/>
  <c r="G7" i="11" s="1"/>
  <c r="G24" i="10"/>
  <c r="G25" i="10" s="1"/>
  <c r="H24" i="10" l="1"/>
  <c r="H25" i="10" s="1"/>
  <c r="I24" i="10"/>
  <c r="I25" i="10" l="1"/>
  <c r="F12" i="6" l="1"/>
  <c r="E12" i="6"/>
  <c r="D12" i="6"/>
  <c r="F9" i="6"/>
  <c r="E9" i="6"/>
  <c r="D9" i="6"/>
  <c r="F6" i="6"/>
  <c r="E6" i="6"/>
  <c r="D6" i="6"/>
  <c r="G6" i="6"/>
  <c r="J39" i="5"/>
  <c r="I27" i="5"/>
  <c r="D13" i="6" l="1"/>
  <c r="E13" i="6"/>
  <c r="F13" i="6"/>
  <c r="G12" i="6"/>
  <c r="G9" i="6"/>
  <c r="H27" i="5"/>
  <c r="H15" i="5"/>
  <c r="H39" i="5"/>
  <c r="I15" i="5"/>
  <c r="I39" i="5"/>
  <c r="I40" i="5" s="1"/>
  <c r="J15" i="5"/>
  <c r="J27" i="5"/>
  <c r="J40" i="5" s="1"/>
  <c r="I24" i="4"/>
  <c r="G24" i="4"/>
  <c r="G45" i="4"/>
  <c r="H45" i="4"/>
  <c r="H24" i="4"/>
  <c r="I45" i="4"/>
  <c r="H66" i="4"/>
  <c r="I66" i="4"/>
  <c r="G13" i="6" l="1"/>
  <c r="H40" i="5"/>
  <c r="G67" i="4"/>
  <c r="H67" i="4"/>
  <c r="F6" i="3" l="1"/>
  <c r="F7" i="3" s="1"/>
  <c r="E6" i="3"/>
  <c r="E7" i="3" s="1"/>
  <c r="G6" i="3"/>
  <c r="J15" i="2"/>
  <c r="J16" i="2" s="1"/>
  <c r="I15" i="2"/>
  <c r="I16" i="2" s="1"/>
  <c r="H16" i="2"/>
  <c r="H24" i="1"/>
  <c r="H25" i="1" s="1"/>
  <c r="I24" i="1"/>
  <c r="I25" i="1" s="1"/>
  <c r="G24" i="1"/>
  <c r="G25" i="1" s="1"/>
  <c r="G7" i="3" l="1"/>
  <c r="D6" i="3"/>
  <c r="D7" i="3" s="1"/>
</calcChain>
</file>

<file path=xl/sharedStrings.xml><?xml version="1.0" encoding="utf-8"?>
<sst xmlns="http://schemas.openxmlformats.org/spreadsheetml/2006/main" count="2176" uniqueCount="140">
  <si>
    <t>(euros)</t>
  </si>
  <si>
    <t>Departamento</t>
  </si>
  <si>
    <t>Entidade</t>
  </si>
  <si>
    <t>Capítulo</t>
  </si>
  <si>
    <t>Grupo</t>
  </si>
  <si>
    <t>Artigo</t>
  </si>
  <si>
    <t>Descrição</t>
  </si>
  <si>
    <t>Previsões           Iniciais</t>
  </si>
  <si>
    <t>Previsões Corrigidas</t>
  </si>
  <si>
    <t>Receita    Cobrada</t>
  </si>
  <si>
    <t>Associação Nonagon</t>
  </si>
  <si>
    <t>01</t>
  </si>
  <si>
    <t>00</t>
  </si>
  <si>
    <t>Impostos Diretos</t>
  </si>
  <si>
    <t>02</t>
  </si>
  <si>
    <t>Impostos Indiretos</t>
  </si>
  <si>
    <t>03</t>
  </si>
  <si>
    <t>Contribuições para a S.S, CGA e ADSE</t>
  </si>
  <si>
    <t>04</t>
  </si>
  <si>
    <t>Taxas, multas e outras penalidades</t>
  </si>
  <si>
    <t>05</t>
  </si>
  <si>
    <t>Rendimentos de propriedade</t>
  </si>
  <si>
    <t>06</t>
  </si>
  <si>
    <t>Transferências correntes</t>
  </si>
  <si>
    <t>Administração Regional (SEC 2010)</t>
  </si>
  <si>
    <t>Resto do Mundo</t>
  </si>
  <si>
    <t>07</t>
  </si>
  <si>
    <t>Venda de bens e serviços correntes</t>
  </si>
  <si>
    <t>08</t>
  </si>
  <si>
    <t>Outras receitas correntes</t>
  </si>
  <si>
    <t>09</t>
  </si>
  <si>
    <t>Venda de bens de investimento</t>
  </si>
  <si>
    <t>10</t>
  </si>
  <si>
    <t>Transferências de capital</t>
  </si>
  <si>
    <t>11</t>
  </si>
  <si>
    <t>Ativos Financeiros</t>
  </si>
  <si>
    <t>12</t>
  </si>
  <si>
    <t>Passivos Financeiros</t>
  </si>
  <si>
    <t>13</t>
  </si>
  <si>
    <t>Outras receitas de capital</t>
  </si>
  <si>
    <t>14</t>
  </si>
  <si>
    <t>Recursos próprios comunitários</t>
  </si>
  <si>
    <t>15</t>
  </si>
  <si>
    <t>Reposições</t>
  </si>
  <si>
    <t>16</t>
  </si>
  <si>
    <t>Saldo gerência anterior</t>
  </si>
  <si>
    <t>Total Associação Nonagon</t>
  </si>
  <si>
    <t>Total departamento - Vice Presidência do Governo Regional</t>
  </si>
  <si>
    <t>Despesas desenvolvidas por classificação económica – VPGR (subsetor das EPR)</t>
  </si>
  <si>
    <t>Ag</t>
  </si>
  <si>
    <t>SAg</t>
  </si>
  <si>
    <t>Rub</t>
  </si>
  <si>
    <t>Al</t>
  </si>
  <si>
    <t>Dotações        Iniciais</t>
  </si>
  <si>
    <t>Dotações Corrigidas</t>
  </si>
  <si>
    <t>Pagamentos
Líquidos</t>
  </si>
  <si>
    <t>73 - VPGR</t>
  </si>
  <si>
    <t>Despesas com pessoal</t>
  </si>
  <si>
    <t>Aquisição de bens e serviços</t>
  </si>
  <si>
    <t>Juros e outros encargos</t>
  </si>
  <si>
    <t>Subsídios</t>
  </si>
  <si>
    <t>Outras despesas correntes</t>
  </si>
  <si>
    <t>Aquisição de bens de capital</t>
  </si>
  <si>
    <t>Outras despesas de capital</t>
  </si>
  <si>
    <t>Total departamento - Vice-Presidência do Governo Regional</t>
  </si>
  <si>
    <t>Saldo do ano anterior</t>
  </si>
  <si>
    <t>Total            Receita</t>
  </si>
  <si>
    <t>Total             Despesa</t>
  </si>
  <si>
    <t>Saldo para ano seguinte</t>
  </si>
  <si>
    <t xml:space="preserve">Operações Orçamentais </t>
  </si>
  <si>
    <t xml:space="preserve">Operações Extra Orçamentais </t>
  </si>
  <si>
    <t>Receitas desenvolvidas por classificação económica - SRFPAP (subsetor das EPR)</t>
  </si>
  <si>
    <t xml:space="preserve">  Ilhas de Valor, S.A.</t>
  </si>
  <si>
    <t>Total Ilhas de Valor, S.A.</t>
  </si>
  <si>
    <t>PJCSC Lda</t>
  </si>
  <si>
    <t>Total PJCSC Lda</t>
  </si>
  <si>
    <t xml:space="preserve">ENTA </t>
  </si>
  <si>
    <t>Total ENTA</t>
  </si>
  <si>
    <t>Total departamento - Secretaria Regional das Finanças, Planeamento e Administração Pública</t>
  </si>
  <si>
    <t>Despesas desenvolvidas por classificação económica – SRFPAP (subsetor das EPR)</t>
  </si>
  <si>
    <t>Saldos de gerência - SRFPAP (subsetor das EPR)</t>
  </si>
  <si>
    <t>RAEGE</t>
  </si>
  <si>
    <t>Total RAEGE</t>
  </si>
  <si>
    <t>Total departamento - Secretaria Regional dos Assuntos Parlamentares e Comunidades</t>
  </si>
  <si>
    <t>Pagamentos 
Líquidos</t>
  </si>
  <si>
    <t>Receitas desenvolvidas por classificação económica - VPGR (subsetor das EPR)</t>
  </si>
  <si>
    <t>Saldos de gerência - VPGR (subsetor das EPR)</t>
  </si>
  <si>
    <t>Receitas desenvolvidas por classificação económica - SRAPC(subsetor das EPR)</t>
  </si>
  <si>
    <t>Despesas desenvolvidas por classificação económica – SRAPC (subsetor das EPR)</t>
  </si>
  <si>
    <t>Saldos de gerência - SRAPC (subsetor das EPR)</t>
  </si>
  <si>
    <t xml:space="preserve">Teatro Micaelense, S.A. </t>
  </si>
  <si>
    <t xml:space="preserve">Total Teatro Micaelense, S.A. </t>
  </si>
  <si>
    <t>Total departamento - Secretaria Regional da Educação, Cultura e Desporto</t>
  </si>
  <si>
    <t>Receitas desenvolvidas por classificação económica - SRECD (subsetor das EPR)</t>
  </si>
  <si>
    <t>Saldos de gerência - SRECD (subsetor das EPR)</t>
  </si>
  <si>
    <t>HDES, E.P.E.R.</t>
  </si>
  <si>
    <t>Total HDES, E.P.E.R.</t>
  </si>
  <si>
    <t>HSEIT, E.P.E.R.</t>
  </si>
  <si>
    <t>Total HSEIT, E.P.E.R.</t>
  </si>
  <si>
    <t>HH, E.P.E.R.</t>
  </si>
  <si>
    <t>Total HH, E.P.E.R.</t>
  </si>
  <si>
    <t>Total departamento - Secretaria Regional da Saúde e Segurança Social</t>
  </si>
  <si>
    <t>Receitas desenvolvidas por classificação económica - SRSSS (subsetor das EPR)</t>
  </si>
  <si>
    <t>Despesas desenvolvidas por classificação económica – SRSSS (subsetor das EPR)</t>
  </si>
  <si>
    <t>Saldos de gerência - SRSSS (subsetor das EPR)</t>
  </si>
  <si>
    <t xml:space="preserve"> IROA, S.A.</t>
  </si>
  <si>
    <t>Total IROA, S.A.</t>
  </si>
  <si>
    <t>Total departamento - Secretaria Regional da Agricultura e Alimentação</t>
  </si>
  <si>
    <t>Receitas desenvolvidas por classificação económica - SRAA (subsetor das EPR)</t>
  </si>
  <si>
    <t>Despesas desenvolvidas por classificação económica – SRAA (subsetor das EPR)</t>
  </si>
  <si>
    <t>Despesas desenvolvidas por classificação económica – SRECD (subsetor das EPR)</t>
  </si>
  <si>
    <t>Saldos de gerência - SRAA (subsetor das EPR)</t>
  </si>
  <si>
    <t>ADFMA</t>
  </si>
  <si>
    <t>Total ADFMA</t>
  </si>
  <si>
    <t>Receitas desenvolvidas por classificação económica - SRMP (subsetor das EPR)</t>
  </si>
  <si>
    <t>Despesas desenvolvidas por classificação económica – SRMP(subsetor das EPR)</t>
  </si>
  <si>
    <t>Saldos de gerência - SRMP (subsetor das EPR)</t>
  </si>
  <si>
    <t>Receitas desenvolvidas por classificação económica - SRTMI (subsetor das EPR)</t>
  </si>
  <si>
    <t>O.T.A.</t>
  </si>
  <si>
    <t>Total O.T.A.</t>
  </si>
  <si>
    <t>Atlânticoline, S.A.</t>
  </si>
  <si>
    <t>Total Atlânticoline, S.A.</t>
  </si>
  <si>
    <t>Despesas desenvolvidas por classificação económica – SRTMI (subsetor das EPR)</t>
  </si>
  <si>
    <t>AVEA</t>
  </si>
  <si>
    <t>Total AVEA</t>
  </si>
  <si>
    <t>Total departamento - Secretaria Regional da Juventude, Habitação e Emprego</t>
  </si>
  <si>
    <t>Receitas desenvolvidas por classificação económica - SRJHE (subsetor das EPR)</t>
  </si>
  <si>
    <t>Despesas desenvolvidas por classificação económica – SRJHE (subsetor das EPR)</t>
  </si>
  <si>
    <t>Saldos de gerência - SRJHE (subsetor das EPR)</t>
  </si>
  <si>
    <t>74 - SRFPAP</t>
  </si>
  <si>
    <t>75- SRAPC</t>
  </si>
  <si>
    <t>76 - SRECD</t>
  </si>
  <si>
    <t>77 - SRSSS</t>
  </si>
  <si>
    <t>78 - SRAA</t>
  </si>
  <si>
    <t>79 - SRMP</t>
  </si>
  <si>
    <t>80 - SRTMI</t>
  </si>
  <si>
    <t>81- SRJHE</t>
  </si>
  <si>
    <t>Total departamento - Secretaria Regional do Turismo, Mobilidade e Infraestruturas</t>
  </si>
  <si>
    <t>Saldos de gerência - SRTMI (subsetor das EPR)</t>
  </si>
  <si>
    <t>Total departamento - Secretaria Regional do Mar e das Pescas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</si>
</sst>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_ ;\-#,##0.00\ "/>
    <numFmt numFmtId="165" formatCode="#,##0.00\ &quot;€&quot;"/>
    <numFmt numFmtId="166" formatCode="_(* #,##0.00_);_(* \(#,##0.00\);_(* &quot;-&quot;??_);_(@_)"/>
    <numFmt numFmtId="167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Lato"/>
      <family val="2"/>
    </font>
    <font>
      <sz val="8"/>
      <name val="Lato"/>
      <family val="2"/>
    </font>
    <font>
      <i/>
      <sz val="8"/>
      <name val="Lato"/>
      <family val="2"/>
    </font>
    <font>
      <sz val="8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3" fillId="2" borderId="3" xfId="0" quotePrefix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5" xfId="0" quotePrefix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4" fontId="2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1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166" fontId="3" fillId="2" borderId="0" xfId="0" applyNumberFormat="1" applyFont="1" applyFill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3" fillId="2" borderId="17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3" fillId="2" borderId="22" xfId="0" applyFont="1" applyFill="1" applyBorder="1" applyAlignment="1">
      <alignment vertical="center"/>
    </xf>
    <xf numFmtId="44" fontId="3" fillId="2" borderId="0" xfId="1" applyFont="1" applyFill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indent="2"/>
    </xf>
    <xf numFmtId="0" fontId="5" fillId="2" borderId="4" xfId="0" applyFont="1" applyFill="1" applyBorder="1" applyAlignment="1">
      <alignment horizontal="left" vertical="center" indent="2"/>
    </xf>
    <xf numFmtId="0" fontId="3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167" fontId="3" fillId="2" borderId="3" xfId="0" applyNumberFormat="1" applyFont="1" applyFill="1" applyBorder="1" applyAlignment="1">
      <alignment vertical="center"/>
    </xf>
    <xf numFmtId="167" fontId="3" fillId="2" borderId="0" xfId="0" applyNumberFormat="1" applyFont="1" applyFill="1" applyAlignment="1">
      <alignment vertical="center"/>
    </xf>
    <xf numFmtId="167" fontId="2" fillId="2" borderId="8" xfId="0" applyNumberFormat="1" applyFont="1" applyFill="1" applyBorder="1" applyAlignment="1">
      <alignment vertical="center"/>
    </xf>
    <xf numFmtId="167" fontId="2" fillId="2" borderId="9" xfId="0" applyNumberFormat="1" applyFont="1" applyFill="1" applyBorder="1" applyAlignment="1">
      <alignment vertical="center"/>
    </xf>
    <xf numFmtId="167" fontId="2" fillId="2" borderId="12" xfId="0" applyNumberFormat="1" applyFont="1" applyFill="1" applyBorder="1" applyAlignment="1">
      <alignment vertical="center"/>
    </xf>
    <xf numFmtId="167" fontId="3" fillId="2" borderId="16" xfId="0" applyNumberFormat="1" applyFont="1" applyFill="1" applyBorder="1" applyAlignment="1">
      <alignment vertical="center"/>
    </xf>
    <xf numFmtId="167" fontId="2" fillId="2" borderId="1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zoomScale="120" zoomScaleNormal="120" workbookViewId="0">
      <selection activeCell="A25" sqref="A25:XFD25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1" width="7.7109375" style="3" customWidth="1"/>
    <col min="12" max="16384" width="20" style="3"/>
  </cols>
  <sheetData>
    <row r="1" spans="1:10" x14ac:dyDescent="0.25">
      <c r="A1" s="1" t="s">
        <v>85</v>
      </c>
      <c r="B1" s="2"/>
      <c r="C1" s="2"/>
      <c r="D1" s="2"/>
      <c r="E1" s="2"/>
      <c r="F1" s="2"/>
      <c r="G1" s="2"/>
      <c r="H1" s="2"/>
      <c r="I1" s="2"/>
    </row>
    <row r="2" spans="1:10" ht="13.5" thickBot="1" x14ac:dyDescent="0.3">
      <c r="I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0" ht="15" customHeight="1" x14ac:dyDescent="0.25">
      <c r="A4" s="7" t="s">
        <v>56</v>
      </c>
      <c r="B4" s="8" t="s">
        <v>10</v>
      </c>
      <c r="C4" s="9" t="s">
        <v>11</v>
      </c>
      <c r="D4" s="10" t="s">
        <v>12</v>
      </c>
      <c r="E4" s="10" t="s">
        <v>12</v>
      </c>
      <c r="F4" s="11" t="s">
        <v>13</v>
      </c>
      <c r="G4" s="68">
        <v>0</v>
      </c>
      <c r="H4" s="68">
        <v>0</v>
      </c>
      <c r="I4" s="13">
        <v>0</v>
      </c>
      <c r="J4" s="14"/>
    </row>
    <row r="5" spans="1:10" ht="15" customHeight="1" x14ac:dyDescent="0.25">
      <c r="B5" s="18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</row>
    <row r="6" spans="1:10" ht="15" customHeight="1" x14ac:dyDescent="0.25">
      <c r="B6" s="18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  <c r="J6" s="14"/>
    </row>
    <row r="7" spans="1:10" ht="15" customHeight="1" x14ac:dyDescent="0.25">
      <c r="B7" s="18"/>
      <c r="C7" s="17" t="s">
        <v>18</v>
      </c>
      <c r="D7" s="10" t="s">
        <v>12</v>
      </c>
      <c r="E7" s="10" t="s">
        <v>12</v>
      </c>
      <c r="F7" s="11" t="s">
        <v>19</v>
      </c>
      <c r="G7" s="68">
        <v>0</v>
      </c>
      <c r="H7" s="68">
        <v>0</v>
      </c>
      <c r="I7" s="13">
        <v>0</v>
      </c>
      <c r="J7" s="14"/>
    </row>
    <row r="8" spans="1:10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  <c r="J8" s="14"/>
    </row>
    <row r="9" spans="1:10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68">
        <v>706276</v>
      </c>
      <c r="H9" s="68">
        <v>726146</v>
      </c>
      <c r="I9" s="13">
        <v>410070.35</v>
      </c>
      <c r="J9" s="14"/>
    </row>
    <row r="10" spans="1:10" ht="15" customHeight="1" x14ac:dyDescent="0.25">
      <c r="A10" s="16"/>
      <c r="B10" s="16"/>
      <c r="C10" s="17"/>
      <c r="D10" s="10"/>
      <c r="E10" s="10"/>
      <c r="F10" s="63" t="s">
        <v>24</v>
      </c>
      <c r="G10" s="68">
        <v>592000</v>
      </c>
      <c r="H10" s="68">
        <v>610870</v>
      </c>
      <c r="I10" s="13">
        <v>409205.23</v>
      </c>
      <c r="J10" s="14"/>
    </row>
    <row r="11" spans="1:10" ht="15" customHeight="1" x14ac:dyDescent="0.25">
      <c r="A11" s="16"/>
      <c r="B11" s="16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  <c r="J11" s="14"/>
    </row>
    <row r="12" spans="1:10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334092</v>
      </c>
      <c r="H12" s="68">
        <v>332592</v>
      </c>
      <c r="I12" s="13">
        <v>215131.51</v>
      </c>
      <c r="J12" s="14"/>
    </row>
    <row r="13" spans="1:10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10000</v>
      </c>
      <c r="H13" s="68">
        <v>10500</v>
      </c>
      <c r="I13" s="13">
        <v>10500</v>
      </c>
      <c r="J13" s="32"/>
    </row>
    <row r="14" spans="1:10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  <c r="J14" s="14"/>
    </row>
    <row r="15" spans="1:10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0</v>
      </c>
      <c r="H15" s="68">
        <v>0</v>
      </c>
      <c r="I15" s="13">
        <v>0</v>
      </c>
      <c r="J15" s="14"/>
    </row>
    <row r="16" spans="1:10" ht="15" customHeight="1" x14ac:dyDescent="0.25">
      <c r="A16" s="16"/>
      <c r="B16" s="16"/>
      <c r="C16" s="17"/>
      <c r="D16" s="10"/>
      <c r="E16" s="10"/>
      <c r="F16" s="65" t="s">
        <v>24</v>
      </c>
      <c r="G16" s="67">
        <v>0</v>
      </c>
      <c r="H16" s="68">
        <v>0</v>
      </c>
      <c r="I16" s="13">
        <v>0</v>
      </c>
      <c r="J16" s="14"/>
    </row>
    <row r="17" spans="1:10" ht="15" customHeight="1" x14ac:dyDescent="0.25">
      <c r="A17" s="16"/>
      <c r="B17" s="16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  <c r="J17" s="14"/>
    </row>
    <row r="18" spans="1:10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  <c r="J18" s="14"/>
    </row>
    <row r="19" spans="1:10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0</v>
      </c>
      <c r="H19" s="68">
        <v>0</v>
      </c>
      <c r="I19" s="13">
        <v>0</v>
      </c>
      <c r="J19" s="14"/>
    </row>
    <row r="20" spans="1:10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  <c r="J20" s="14"/>
    </row>
    <row r="21" spans="1:10" ht="15" customHeight="1" x14ac:dyDescent="0.25">
      <c r="A21" s="30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  <c r="J21" s="14"/>
    </row>
    <row r="22" spans="1:10" ht="15" customHeight="1" x14ac:dyDescent="0.25">
      <c r="A22" s="30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5000</v>
      </c>
      <c r="H22" s="68">
        <v>5000</v>
      </c>
      <c r="I22" s="13">
        <v>169.91</v>
      </c>
      <c r="J22" s="14"/>
    </row>
    <row r="23" spans="1:10" ht="15" customHeight="1" x14ac:dyDescent="0.25">
      <c r="A23" s="30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153546</v>
      </c>
      <c r="I23" s="13">
        <v>153545.04999999999</v>
      </c>
      <c r="J23" s="14"/>
    </row>
    <row r="24" spans="1:10" ht="15" customHeight="1" x14ac:dyDescent="0.25">
      <c r="A24" s="30"/>
      <c r="B24" s="80" t="s">
        <v>46</v>
      </c>
      <c r="C24" s="81"/>
      <c r="D24" s="81"/>
      <c r="E24" s="81"/>
      <c r="F24" s="82"/>
      <c r="G24" s="69">
        <f>+SUM(G4:G23)-G16-G17-G10-G11</f>
        <v>1055368</v>
      </c>
      <c r="H24" s="70">
        <f>+SUM(H4:H23)-H16-H17-H10-H11</f>
        <v>1227784</v>
      </c>
      <c r="I24" s="26">
        <f>+SUM(I4:I23)-I16-I17-I10-I11</f>
        <v>789416.82000000007</v>
      </c>
      <c r="J24" s="14"/>
    </row>
    <row r="25" spans="1:10" ht="16.149999999999999" customHeight="1" thickBot="1" x14ac:dyDescent="0.3">
      <c r="A25" s="27" t="s">
        <v>47</v>
      </c>
      <c r="B25" s="27"/>
      <c r="C25" s="28"/>
      <c r="D25" s="28"/>
      <c r="E25" s="28"/>
      <c r="F25" s="28"/>
      <c r="G25" s="73">
        <f>G24</f>
        <v>1055368</v>
      </c>
      <c r="H25" s="73">
        <f t="shared" ref="H25:I25" si="0">H24</f>
        <v>1227784</v>
      </c>
      <c r="I25" s="33">
        <f t="shared" si="0"/>
        <v>789416.82000000007</v>
      </c>
    </row>
    <row r="27" spans="1:10" x14ac:dyDescent="0.25">
      <c r="H27" s="31"/>
      <c r="I27" s="31"/>
    </row>
    <row r="28" spans="1:10" x14ac:dyDescent="0.25">
      <c r="H28" s="31"/>
    </row>
    <row r="29" spans="1:10" x14ac:dyDescent="0.25">
      <c r="G29" s="31"/>
      <c r="H29" s="31"/>
    </row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2FFA-B479-4866-9014-DE588EAA52EF}">
  <dimension ref="A1:K29"/>
  <sheetViews>
    <sheetView zoomScale="120" zoomScaleNormal="120" workbookViewId="0">
      <selection activeCell="I34" sqref="I34"/>
    </sheetView>
  </sheetViews>
  <sheetFormatPr defaultColWidth="20" defaultRowHeight="12.75" x14ac:dyDescent="0.25"/>
  <cols>
    <col min="1" max="1" width="17.42578125" style="3" customWidth="1"/>
    <col min="2" max="2" width="18.140625" style="3" bestFit="1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1" width="7.7109375" style="3" customWidth="1"/>
    <col min="12" max="16384" width="20" style="3"/>
  </cols>
  <sheetData>
    <row r="1" spans="1:11" x14ac:dyDescent="0.25">
      <c r="A1" s="1" t="s">
        <v>93</v>
      </c>
      <c r="B1" s="2"/>
      <c r="C1" s="2"/>
      <c r="D1" s="2"/>
      <c r="E1" s="2"/>
      <c r="F1" s="2"/>
      <c r="G1" s="2"/>
      <c r="H1" s="2"/>
      <c r="I1" s="2"/>
    </row>
    <row r="2" spans="1:11" ht="13.5" thickBot="1" x14ac:dyDescent="0.3">
      <c r="I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1" ht="15" customHeight="1" x14ac:dyDescent="0.25">
      <c r="A4" s="7" t="s">
        <v>131</v>
      </c>
      <c r="B4" s="53" t="s">
        <v>90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  <c r="J5" s="13"/>
      <c r="K5" s="13"/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</row>
    <row r="7" spans="1:11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0</v>
      </c>
      <c r="H7" s="68">
        <v>0</v>
      </c>
      <c r="I7" s="13">
        <v>0</v>
      </c>
    </row>
    <row r="8" spans="1:11" ht="15" customHeight="1" x14ac:dyDescent="0.25">
      <c r="A8" s="34"/>
      <c r="B8" s="18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</row>
    <row r="9" spans="1:11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1" t="s">
        <v>23</v>
      </c>
      <c r="G9" s="68">
        <v>0</v>
      </c>
      <c r="H9" s="68">
        <v>0</v>
      </c>
      <c r="I9" s="13">
        <v>3331.14</v>
      </c>
    </row>
    <row r="10" spans="1:11" ht="15" customHeight="1" x14ac:dyDescent="0.25">
      <c r="A10" s="34"/>
      <c r="B10" s="18"/>
      <c r="C10" s="17"/>
      <c r="D10" s="10"/>
      <c r="E10" s="10"/>
      <c r="F10" s="63" t="s">
        <v>24</v>
      </c>
      <c r="G10" s="68">
        <v>0</v>
      </c>
      <c r="H10" s="68">
        <v>0</v>
      </c>
      <c r="I10" s="13">
        <v>3331.14</v>
      </c>
    </row>
    <row r="11" spans="1:11" ht="15" customHeight="1" x14ac:dyDescent="0.25">
      <c r="A11" s="34"/>
      <c r="B11" s="18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</row>
    <row r="12" spans="1:11" ht="15" customHeight="1" x14ac:dyDescent="0.25">
      <c r="A12" s="34"/>
      <c r="B12" s="18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302276</v>
      </c>
      <c r="H12" s="68">
        <v>412722</v>
      </c>
      <c r="I12" s="13">
        <v>424540.95</v>
      </c>
    </row>
    <row r="13" spans="1:11" ht="15" customHeight="1" x14ac:dyDescent="0.25">
      <c r="A13" s="34"/>
      <c r="B13" s="18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231480</v>
      </c>
      <c r="H13" s="68">
        <v>231480</v>
      </c>
      <c r="I13" s="13">
        <v>17427.82</v>
      </c>
    </row>
    <row r="14" spans="1:11" ht="15" customHeight="1" x14ac:dyDescent="0.25">
      <c r="A14" s="34"/>
      <c r="B14" s="18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</row>
    <row r="15" spans="1:11" ht="15" customHeight="1" x14ac:dyDescent="0.25">
      <c r="A15" s="34"/>
      <c r="B15" s="18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680500</v>
      </c>
      <c r="H15" s="68">
        <v>930500</v>
      </c>
      <c r="I15" s="13">
        <v>914500</v>
      </c>
    </row>
    <row r="16" spans="1:11" ht="15" customHeight="1" x14ac:dyDescent="0.25">
      <c r="A16" s="34"/>
      <c r="B16" s="18"/>
      <c r="C16" s="17"/>
      <c r="D16" s="10"/>
      <c r="E16" s="10"/>
      <c r="F16" s="65" t="s">
        <v>24</v>
      </c>
      <c r="G16" s="67">
        <v>650000</v>
      </c>
      <c r="H16" s="68">
        <v>900000</v>
      </c>
      <c r="I16" s="13">
        <v>900000</v>
      </c>
    </row>
    <row r="17" spans="1:11" ht="15" customHeight="1" x14ac:dyDescent="0.25">
      <c r="A17" s="34"/>
      <c r="B17" s="18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</row>
    <row r="18" spans="1:11" ht="15" customHeight="1" x14ac:dyDescent="0.25">
      <c r="A18" s="34"/>
      <c r="B18" s="18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</row>
    <row r="19" spans="1:11" ht="15" customHeight="1" x14ac:dyDescent="0.25">
      <c r="A19" s="34"/>
      <c r="B19" s="18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600000</v>
      </c>
      <c r="H19" s="68">
        <v>539477</v>
      </c>
      <c r="I19" s="13">
        <v>0</v>
      </c>
    </row>
    <row r="20" spans="1:11" ht="15" customHeight="1" x14ac:dyDescent="0.25">
      <c r="A20" s="34"/>
      <c r="B20" s="18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</row>
    <row r="21" spans="1:11" ht="15" customHeight="1" x14ac:dyDescent="0.25">
      <c r="A21" s="34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</row>
    <row r="22" spans="1:11" ht="15" customHeight="1" x14ac:dyDescent="0.25">
      <c r="A22" s="34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150</v>
      </c>
      <c r="H22" s="68">
        <v>150</v>
      </c>
      <c r="I22" s="13">
        <v>0</v>
      </c>
    </row>
    <row r="23" spans="1:11" ht="15" customHeight="1" x14ac:dyDescent="0.25">
      <c r="A23" s="34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294800.02</v>
      </c>
      <c r="I23" s="13">
        <v>294800.02</v>
      </c>
      <c r="J23" s="13"/>
      <c r="K23" s="13"/>
    </row>
    <row r="24" spans="1:11" ht="15" customHeight="1" x14ac:dyDescent="0.25">
      <c r="A24" s="34"/>
      <c r="B24" s="80" t="s">
        <v>91</v>
      </c>
      <c r="C24" s="81"/>
      <c r="D24" s="81"/>
      <c r="E24" s="81"/>
      <c r="F24" s="82"/>
      <c r="G24" s="70">
        <f>+SUM(G4:G23)-G16-G17-G10-G11</f>
        <v>1814406</v>
      </c>
      <c r="H24" s="70">
        <f>+SUM(H4:H23)-H16-H17-H10-H11</f>
        <v>2409129.02</v>
      </c>
      <c r="I24" s="26">
        <f>+SUM(I4:I23)-I16-I17-I10-I11</f>
        <v>1654599.93</v>
      </c>
    </row>
    <row r="25" spans="1:11" ht="16.149999999999999" customHeight="1" thickBot="1" x14ac:dyDescent="0.3">
      <c r="A25" s="27" t="s">
        <v>92</v>
      </c>
      <c r="B25" s="27"/>
      <c r="C25" s="28"/>
      <c r="D25" s="28"/>
      <c r="E25" s="28"/>
      <c r="F25" s="28"/>
      <c r="G25" s="73">
        <f>G24</f>
        <v>1814406</v>
      </c>
      <c r="H25" s="73">
        <f t="shared" ref="H25:I25" si="0">H24</f>
        <v>2409129.02</v>
      </c>
      <c r="I25" s="33">
        <f t="shared" si="0"/>
        <v>1654599.93</v>
      </c>
    </row>
    <row r="27" spans="1:11" x14ac:dyDescent="0.25">
      <c r="H27" s="31"/>
      <c r="I27" s="31"/>
    </row>
    <row r="28" spans="1:11" x14ac:dyDescent="0.25">
      <c r="H28" s="31"/>
    </row>
    <row r="29" spans="1:11" x14ac:dyDescent="0.25">
      <c r="G29" s="31"/>
    </row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8F08-A9F7-4E9C-865C-749D706ABAE9}">
  <dimension ref="A1:K50"/>
  <sheetViews>
    <sheetView topLeftCell="A7" zoomScale="120" zoomScaleNormal="120" workbookViewId="0">
      <selection activeCell="I46" sqref="I46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1" width="7.7109375" style="3" customWidth="1"/>
    <col min="12" max="16384" width="20" style="3"/>
  </cols>
  <sheetData>
    <row r="1" spans="1:11" x14ac:dyDescent="0.25">
      <c r="A1" s="1" t="s">
        <v>110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ht="15" customHeight="1" x14ac:dyDescent="0.25">
      <c r="A4" s="7" t="s">
        <v>131</v>
      </c>
      <c r="B4" s="8" t="s">
        <v>90</v>
      </c>
      <c r="C4" s="9" t="s">
        <v>11</v>
      </c>
      <c r="D4" s="10" t="s">
        <v>12</v>
      </c>
      <c r="E4" s="10" t="s">
        <v>12</v>
      </c>
      <c r="F4" s="10" t="s">
        <v>12</v>
      </c>
      <c r="G4" s="11" t="s">
        <v>57</v>
      </c>
      <c r="H4" s="67">
        <v>529412</v>
      </c>
      <c r="I4" s="68">
        <v>615610.30000000005</v>
      </c>
      <c r="J4" s="13">
        <v>590777.24</v>
      </c>
      <c r="K4" s="14"/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604034</v>
      </c>
      <c r="I5" s="68">
        <v>1111867.49</v>
      </c>
      <c r="J5" s="13">
        <v>533074.49</v>
      </c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8670</v>
      </c>
      <c r="I6" s="68">
        <v>29436.23</v>
      </c>
      <c r="J6" s="13">
        <v>22191.439999999999</v>
      </c>
      <c r="K6" s="14"/>
    </row>
    <row r="7" spans="1:11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0</v>
      </c>
      <c r="I7" s="68">
        <v>0</v>
      </c>
      <c r="J7" s="13">
        <v>0</v>
      </c>
      <c r="K7" s="14"/>
    </row>
    <row r="8" spans="1:11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  <c r="K8" s="14"/>
    </row>
    <row r="9" spans="1:11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8390</v>
      </c>
      <c r="I9" s="68">
        <v>12838</v>
      </c>
      <c r="J9" s="13">
        <v>9304.81</v>
      </c>
      <c r="K9" s="14"/>
    </row>
    <row r="10" spans="1:11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9900</v>
      </c>
      <c r="I10" s="68">
        <v>45900</v>
      </c>
      <c r="J10" s="13">
        <v>32450.15</v>
      </c>
      <c r="K10" s="14"/>
    </row>
    <row r="11" spans="1:11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  <c r="K11" s="13"/>
    </row>
    <row r="12" spans="1:11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</row>
    <row r="13" spans="1:11" ht="15" customHeight="1" x14ac:dyDescent="0.25">
      <c r="A13" s="16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654000</v>
      </c>
      <c r="I13" s="68">
        <v>593477</v>
      </c>
      <c r="J13" s="13">
        <v>45680</v>
      </c>
      <c r="K13" s="14"/>
    </row>
    <row r="14" spans="1:11" ht="15" customHeight="1" x14ac:dyDescent="0.25">
      <c r="A14" s="16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</row>
    <row r="15" spans="1:11" ht="15" customHeight="1" x14ac:dyDescent="0.25">
      <c r="A15" s="16"/>
      <c r="B15" s="80" t="s">
        <v>91</v>
      </c>
      <c r="C15" s="81"/>
      <c r="D15" s="81"/>
      <c r="E15" s="81"/>
      <c r="F15" s="81"/>
      <c r="G15" s="82"/>
      <c r="H15" s="69">
        <f>+SUM(H4:H14)</f>
        <v>1814406</v>
      </c>
      <c r="I15" s="70">
        <f>+SUM(I4:I14)</f>
        <v>2409129.02</v>
      </c>
      <c r="J15" s="26">
        <f>+SUM(J4:J14)</f>
        <v>1233478.1299999999</v>
      </c>
      <c r="K15" s="14"/>
    </row>
    <row r="16" spans="1:11" ht="16.149999999999999" customHeight="1" thickBot="1" x14ac:dyDescent="0.3">
      <c r="A16" s="27" t="s">
        <v>92</v>
      </c>
      <c r="B16" s="27"/>
      <c r="C16" s="28"/>
      <c r="D16" s="28"/>
      <c r="E16" s="28"/>
      <c r="F16" s="28"/>
      <c r="G16" s="28"/>
      <c r="H16" s="71">
        <f>H15</f>
        <v>1814406</v>
      </c>
      <c r="I16" s="71">
        <f t="shared" ref="I16:J16" si="0">I15</f>
        <v>2409129.02</v>
      </c>
      <c r="J16" s="29">
        <f t="shared" si="0"/>
        <v>1233478.1299999999</v>
      </c>
    </row>
    <row r="17" spans="1:9" x14ac:dyDescent="0.25">
      <c r="A17" s="30"/>
    </row>
    <row r="18" spans="1:9" x14ac:dyDescent="0.25">
      <c r="A18" s="30"/>
      <c r="I18" s="31"/>
    </row>
    <row r="19" spans="1:9" x14ac:dyDescent="0.25">
      <c r="A19" s="30"/>
    </row>
    <row r="20" spans="1:9" x14ac:dyDescent="0.25">
      <c r="A20" s="30"/>
    </row>
    <row r="21" spans="1:9" x14ac:dyDescent="0.25">
      <c r="A21" s="30"/>
    </row>
    <row r="22" spans="1:9" x14ac:dyDescent="0.25">
      <c r="A22" s="30"/>
    </row>
    <row r="23" spans="1:9" x14ac:dyDescent="0.25">
      <c r="A23" s="30"/>
    </row>
    <row r="24" spans="1:9" x14ac:dyDescent="0.25">
      <c r="A24" s="30"/>
    </row>
    <row r="25" spans="1:9" x14ac:dyDescent="0.25">
      <c r="A25" s="30"/>
    </row>
    <row r="26" spans="1:9" x14ac:dyDescent="0.25">
      <c r="A26" s="30"/>
    </row>
    <row r="27" spans="1:9" x14ac:dyDescent="0.25">
      <c r="A27" s="30"/>
    </row>
    <row r="28" spans="1:9" x14ac:dyDescent="0.25">
      <c r="A28" s="30"/>
    </row>
    <row r="29" spans="1:9" x14ac:dyDescent="0.25">
      <c r="A29" s="30"/>
    </row>
    <row r="30" spans="1:9" x14ac:dyDescent="0.25">
      <c r="A30" s="30"/>
    </row>
    <row r="31" spans="1:9" x14ac:dyDescent="0.25">
      <c r="A31" s="30"/>
    </row>
    <row r="32" spans="1:9" x14ac:dyDescent="0.25">
      <c r="A32" s="30"/>
    </row>
    <row r="33" spans="1:1" x14ac:dyDescent="0.25">
      <c r="A33" s="30"/>
    </row>
    <row r="34" spans="1:1" x14ac:dyDescent="0.25">
      <c r="A34" s="30"/>
    </row>
    <row r="35" spans="1:1" x14ac:dyDescent="0.25">
      <c r="A35" s="30"/>
    </row>
    <row r="36" spans="1:1" x14ac:dyDescent="0.25">
      <c r="A36" s="30"/>
    </row>
    <row r="37" spans="1:1" x14ac:dyDescent="0.25">
      <c r="A37" s="30"/>
    </row>
    <row r="38" spans="1:1" x14ac:dyDescent="0.25">
      <c r="A38" s="30"/>
    </row>
    <row r="39" spans="1:1" x14ac:dyDescent="0.25">
      <c r="A39" s="30"/>
    </row>
    <row r="40" spans="1:1" x14ac:dyDescent="0.25">
      <c r="A40" s="30"/>
    </row>
    <row r="41" spans="1:1" x14ac:dyDescent="0.25">
      <c r="A41" s="30"/>
    </row>
    <row r="42" spans="1:1" x14ac:dyDescent="0.25">
      <c r="A42" s="30"/>
    </row>
    <row r="43" spans="1:1" x14ac:dyDescent="0.25">
      <c r="A43" s="30"/>
    </row>
    <row r="44" spans="1:1" x14ac:dyDescent="0.25">
      <c r="A44" s="30"/>
    </row>
    <row r="45" spans="1:1" x14ac:dyDescent="0.25">
      <c r="A45" s="30"/>
    </row>
    <row r="46" spans="1:1" x14ac:dyDescent="0.25">
      <c r="A46" s="30"/>
    </row>
    <row r="47" spans="1:1" x14ac:dyDescent="0.25">
      <c r="A47" s="30"/>
    </row>
    <row r="48" spans="1:1" x14ac:dyDescent="0.25">
      <c r="A48" s="30"/>
    </row>
    <row r="50" s="3" customFormat="1" x14ac:dyDescent="0.25"/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649C-12E4-4B69-B181-6B88A9EA54A2}">
  <dimension ref="A1:L11"/>
  <sheetViews>
    <sheetView zoomScale="120" zoomScaleNormal="120" workbookViewId="0">
      <selection activeCell="A7" sqref="A7:XFD7"/>
    </sheetView>
  </sheetViews>
  <sheetFormatPr defaultColWidth="20" defaultRowHeight="12.75" x14ac:dyDescent="0.25"/>
  <cols>
    <col min="1" max="1" width="17.42578125" style="3" customWidth="1"/>
    <col min="2" max="2" width="18.140625" style="3" bestFit="1" customWidth="1"/>
    <col min="3" max="3" width="24.42578125" style="3" customWidth="1"/>
    <col min="4" max="7" width="12.28515625" style="3" customWidth="1"/>
    <col min="8" max="16384" width="20" style="3"/>
  </cols>
  <sheetData>
    <row r="1" spans="1:12" x14ac:dyDescent="0.25">
      <c r="A1" s="1" t="s">
        <v>94</v>
      </c>
      <c r="B1" s="2"/>
      <c r="C1" s="2"/>
      <c r="D1" s="2"/>
      <c r="E1" s="2"/>
      <c r="F1" s="2"/>
      <c r="G1" s="2"/>
    </row>
    <row r="2" spans="1:12" ht="13.5" thickBot="1" x14ac:dyDescent="0.3">
      <c r="G2" s="4" t="s">
        <v>0</v>
      </c>
    </row>
    <row r="3" spans="1:12" ht="31.5" customHeight="1" thickBot="1" x14ac:dyDescent="0.3">
      <c r="A3" s="5" t="s">
        <v>1</v>
      </c>
      <c r="B3" s="5" t="s">
        <v>2</v>
      </c>
      <c r="C3" s="5" t="s">
        <v>6</v>
      </c>
      <c r="D3" s="6" t="s">
        <v>65</v>
      </c>
      <c r="E3" s="6" t="s">
        <v>66</v>
      </c>
      <c r="F3" s="6" t="s">
        <v>67</v>
      </c>
      <c r="G3" s="6" t="s">
        <v>68</v>
      </c>
    </row>
    <row r="4" spans="1:12" ht="15" customHeight="1" x14ac:dyDescent="0.25">
      <c r="A4" s="7" t="s">
        <v>131</v>
      </c>
      <c r="B4" s="42" t="s">
        <v>90</v>
      </c>
      <c r="C4" s="54" t="s">
        <v>69</v>
      </c>
      <c r="D4" s="12">
        <v>294800.02</v>
      </c>
      <c r="E4" s="13">
        <v>1359799.91</v>
      </c>
      <c r="F4" s="13">
        <v>1233478.1299999999</v>
      </c>
      <c r="G4" s="36">
        <v>421121.80000000005</v>
      </c>
      <c r="H4" s="37"/>
      <c r="I4" s="37"/>
      <c r="J4" s="37"/>
    </row>
    <row r="5" spans="1:12" ht="15" customHeight="1" x14ac:dyDescent="0.25">
      <c r="A5" s="7"/>
      <c r="B5" s="16"/>
      <c r="C5" s="11" t="s">
        <v>70</v>
      </c>
      <c r="D5" s="39">
        <v>0</v>
      </c>
      <c r="E5" s="40">
        <v>0</v>
      </c>
      <c r="F5" s="40">
        <v>0</v>
      </c>
      <c r="G5" s="13">
        <v>0</v>
      </c>
      <c r="H5" s="37"/>
      <c r="I5" s="37"/>
      <c r="J5" s="37"/>
      <c r="K5" s="37"/>
      <c r="L5" s="37"/>
    </row>
    <row r="6" spans="1:12" ht="15" customHeight="1" x14ac:dyDescent="0.25">
      <c r="A6" s="7"/>
      <c r="B6" s="80" t="s">
        <v>91</v>
      </c>
      <c r="C6" s="82"/>
      <c r="D6" s="26">
        <f>+D4+D5</f>
        <v>294800.02</v>
      </c>
      <c r="E6" s="26">
        <f>+E4+E5</f>
        <v>1359799.91</v>
      </c>
      <c r="F6" s="26">
        <f>+F4+F5</f>
        <v>1233478.1299999999</v>
      </c>
      <c r="G6" s="26">
        <f>+G4+G5</f>
        <v>421121.80000000005</v>
      </c>
      <c r="H6" s="37"/>
      <c r="I6" s="37"/>
      <c r="J6" s="37"/>
    </row>
    <row r="7" spans="1:12" ht="16.149999999999999" customHeight="1" thickBot="1" x14ac:dyDescent="0.3">
      <c r="A7" s="27" t="s">
        <v>92</v>
      </c>
      <c r="B7" s="27"/>
      <c r="C7" s="28"/>
      <c r="D7" s="33">
        <f>D6</f>
        <v>294800.02</v>
      </c>
      <c r="E7" s="33">
        <f t="shared" ref="E7:G7" si="0">E6</f>
        <v>1359799.91</v>
      </c>
      <c r="F7" s="33">
        <f t="shared" si="0"/>
        <v>1233478.1299999999</v>
      </c>
      <c r="G7" s="33">
        <f t="shared" si="0"/>
        <v>421121.80000000005</v>
      </c>
    </row>
    <row r="8" spans="1:12" x14ac:dyDescent="0.25">
      <c r="A8" s="30"/>
    </row>
    <row r="9" spans="1:12" x14ac:dyDescent="0.25">
      <c r="A9" s="30"/>
      <c r="D9" s="31"/>
    </row>
    <row r="10" spans="1:12" x14ac:dyDescent="0.25">
      <c r="D10" s="31"/>
    </row>
    <row r="11" spans="1:12" x14ac:dyDescent="0.25">
      <c r="D11" s="31"/>
      <c r="G11" s="31"/>
    </row>
  </sheetData>
  <mergeCells count="1">
    <mergeCell ref="B6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6A3A-9BF6-4ED8-8065-DAA36173B975}">
  <dimension ref="A1:L70"/>
  <sheetViews>
    <sheetView zoomScale="120" zoomScaleNormal="120" workbookViewId="0">
      <selection activeCell="L17" sqref="L17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7.42578125" style="3" bestFit="1" customWidth="1"/>
    <col min="4" max="5" width="6.28515625" style="3" customWidth="1"/>
    <col min="6" max="6" width="29.85546875" style="3" customWidth="1"/>
    <col min="7" max="8" width="12.7109375" style="3" bestFit="1" customWidth="1"/>
    <col min="9" max="9" width="12.7109375" style="3" customWidth="1"/>
    <col min="10" max="11" width="7.7109375" style="3" customWidth="1"/>
    <col min="12" max="16384" width="20" style="3"/>
  </cols>
  <sheetData>
    <row r="1" spans="1:11" x14ac:dyDescent="0.25">
      <c r="A1" s="1" t="s">
        <v>102</v>
      </c>
      <c r="B1" s="2"/>
      <c r="C1" s="2"/>
      <c r="D1" s="2"/>
      <c r="E1" s="2"/>
      <c r="F1" s="2"/>
      <c r="G1" s="2"/>
      <c r="H1" s="2"/>
      <c r="I1" s="2"/>
    </row>
    <row r="2" spans="1:11" ht="13.5" thickBot="1" x14ac:dyDescent="0.3">
      <c r="I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1" ht="15" customHeight="1" x14ac:dyDescent="0.25">
      <c r="A4" s="7" t="s">
        <v>132</v>
      </c>
      <c r="B4" s="8" t="s">
        <v>95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  <c r="J5" s="13"/>
      <c r="K5" s="13"/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</row>
    <row r="7" spans="1:11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80000</v>
      </c>
      <c r="H7" s="68">
        <v>118000</v>
      </c>
      <c r="I7" s="13">
        <v>79364.800000000003</v>
      </c>
    </row>
    <row r="8" spans="1:11" ht="15" customHeight="1" x14ac:dyDescent="0.25">
      <c r="A8" s="34"/>
      <c r="B8" s="18"/>
      <c r="C8" s="17" t="s">
        <v>20</v>
      </c>
      <c r="D8" s="10" t="s">
        <v>12</v>
      </c>
      <c r="E8" s="10" t="s">
        <v>12</v>
      </c>
      <c r="F8" s="11" t="s">
        <v>21</v>
      </c>
      <c r="G8" s="68">
        <v>1000</v>
      </c>
      <c r="H8" s="68">
        <v>3000</v>
      </c>
      <c r="I8" s="13">
        <v>1130.3399999999999</v>
      </c>
    </row>
    <row r="9" spans="1:11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1" t="s">
        <v>23</v>
      </c>
      <c r="G9" s="68">
        <v>143820000</v>
      </c>
      <c r="H9" s="68">
        <v>162317000</v>
      </c>
      <c r="I9" s="13">
        <v>162251434.37</v>
      </c>
    </row>
    <row r="10" spans="1:11" ht="15" customHeight="1" x14ac:dyDescent="0.25">
      <c r="A10" s="34"/>
      <c r="B10" s="18"/>
      <c r="C10" s="17"/>
      <c r="D10" s="10"/>
      <c r="E10" s="10"/>
      <c r="F10" s="63" t="s">
        <v>24</v>
      </c>
      <c r="G10" s="68">
        <v>142000000</v>
      </c>
      <c r="H10" s="68">
        <v>159847000</v>
      </c>
      <c r="I10" s="13">
        <v>159866561.47</v>
      </c>
    </row>
    <row r="11" spans="1:11" ht="15" customHeight="1" x14ac:dyDescent="0.25">
      <c r="A11" s="34"/>
      <c r="B11" s="18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</row>
    <row r="12" spans="1:11" ht="15" customHeight="1" x14ac:dyDescent="0.25">
      <c r="A12" s="34"/>
      <c r="B12" s="18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1158000</v>
      </c>
      <c r="H12" s="68">
        <v>2768000</v>
      </c>
      <c r="I12" s="13">
        <v>1003734.59</v>
      </c>
    </row>
    <row r="13" spans="1:11" ht="15" customHeight="1" x14ac:dyDescent="0.25">
      <c r="A13" s="34"/>
      <c r="B13" s="18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180000</v>
      </c>
      <c r="H13" s="68">
        <v>530000</v>
      </c>
      <c r="I13" s="13">
        <v>390725.94</v>
      </c>
    </row>
    <row r="14" spans="1:11" ht="15" customHeight="1" x14ac:dyDescent="0.25">
      <c r="A14" s="34"/>
      <c r="B14" s="18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</row>
    <row r="15" spans="1:11" ht="15" customHeight="1" x14ac:dyDescent="0.25">
      <c r="A15" s="34"/>
      <c r="B15" s="18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60000</v>
      </c>
      <c r="H15" s="68">
        <v>4317846</v>
      </c>
      <c r="I15" s="13">
        <v>3289323.45</v>
      </c>
    </row>
    <row r="16" spans="1:11" ht="15" customHeight="1" x14ac:dyDescent="0.25">
      <c r="A16" s="34"/>
      <c r="B16" s="18"/>
      <c r="C16" s="17"/>
      <c r="D16" s="10"/>
      <c r="E16" s="10"/>
      <c r="F16" s="65" t="s">
        <v>24</v>
      </c>
      <c r="G16" s="67">
        <v>0</v>
      </c>
      <c r="H16" s="68">
        <v>4242846</v>
      </c>
      <c r="I16" s="13">
        <v>3289323.45</v>
      </c>
    </row>
    <row r="17" spans="1:11" ht="15" customHeight="1" x14ac:dyDescent="0.25">
      <c r="A17" s="34"/>
      <c r="B17" s="18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</row>
    <row r="18" spans="1:11" ht="15" customHeight="1" x14ac:dyDescent="0.25">
      <c r="A18" s="34"/>
      <c r="B18" s="18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</row>
    <row r="19" spans="1:11" ht="15" customHeight="1" x14ac:dyDescent="0.25">
      <c r="A19" s="34"/>
      <c r="B19" s="18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0</v>
      </c>
      <c r="H19" s="68">
        <v>0</v>
      </c>
      <c r="I19" s="13">
        <v>0</v>
      </c>
    </row>
    <row r="20" spans="1:11" ht="15" customHeight="1" x14ac:dyDescent="0.25">
      <c r="A20" s="34"/>
      <c r="B20" s="18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1000</v>
      </c>
      <c r="H20" s="68">
        <v>1000</v>
      </c>
      <c r="I20" s="13">
        <v>0</v>
      </c>
    </row>
    <row r="21" spans="1:11" ht="15" customHeight="1" x14ac:dyDescent="0.25">
      <c r="A21" s="34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</row>
    <row r="22" spans="1:11" ht="15" customHeight="1" x14ac:dyDescent="0.25">
      <c r="A22" s="34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50000</v>
      </c>
      <c r="H22" s="68">
        <v>50000</v>
      </c>
      <c r="I22" s="13">
        <v>1938.2</v>
      </c>
    </row>
    <row r="23" spans="1:11" ht="15" customHeight="1" x14ac:dyDescent="0.25">
      <c r="A23" s="34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4882474</v>
      </c>
      <c r="I23" s="13">
        <v>4882473.16</v>
      </c>
      <c r="J23" s="13"/>
      <c r="K23" s="13"/>
    </row>
    <row r="24" spans="1:11" ht="15" customHeight="1" x14ac:dyDescent="0.25">
      <c r="A24" s="34"/>
      <c r="B24" s="80" t="s">
        <v>96</v>
      </c>
      <c r="C24" s="81"/>
      <c r="D24" s="81"/>
      <c r="E24" s="81"/>
      <c r="F24" s="82"/>
      <c r="G24" s="70">
        <f>+SUM(G4:G23)-G16-G17-G10-G11</f>
        <v>145350000</v>
      </c>
      <c r="H24" s="70">
        <f>+SUM(H4:H23)-H16-H17-H10-H11</f>
        <v>174987320</v>
      </c>
      <c r="I24" s="26">
        <f>+SUM(I4:I23)-I16-I17-I10-I11</f>
        <v>171900124.84999999</v>
      </c>
    </row>
    <row r="25" spans="1:11" ht="15" customHeight="1" x14ac:dyDescent="0.25">
      <c r="B25" s="8" t="s">
        <v>97</v>
      </c>
      <c r="C25" s="9" t="s">
        <v>11</v>
      </c>
      <c r="D25" s="10" t="s">
        <v>12</v>
      </c>
      <c r="E25" s="10" t="s">
        <v>12</v>
      </c>
      <c r="F25" s="11" t="s">
        <v>13</v>
      </c>
      <c r="G25" s="68">
        <v>0</v>
      </c>
      <c r="H25" s="68">
        <v>0</v>
      </c>
      <c r="I25" s="13">
        <v>0</v>
      </c>
      <c r="J25" s="14"/>
    </row>
    <row r="26" spans="1:11" ht="15" customHeight="1" x14ac:dyDescent="0.25">
      <c r="B26" s="18"/>
      <c r="C26" s="9" t="s">
        <v>14</v>
      </c>
      <c r="D26" s="10" t="s">
        <v>12</v>
      </c>
      <c r="E26" s="10" t="s">
        <v>12</v>
      </c>
      <c r="F26" s="11" t="s">
        <v>15</v>
      </c>
      <c r="G26" s="68">
        <v>0</v>
      </c>
      <c r="H26" s="68">
        <v>0</v>
      </c>
      <c r="I26" s="13">
        <v>0</v>
      </c>
    </row>
    <row r="27" spans="1:11" ht="15" customHeight="1" x14ac:dyDescent="0.25">
      <c r="B27" s="18"/>
      <c r="C27" s="17" t="s">
        <v>16</v>
      </c>
      <c r="D27" s="10" t="s">
        <v>12</v>
      </c>
      <c r="E27" s="10" t="s">
        <v>12</v>
      </c>
      <c r="F27" s="11" t="s">
        <v>17</v>
      </c>
      <c r="G27" s="68">
        <v>0</v>
      </c>
      <c r="H27" s="68">
        <v>0</v>
      </c>
      <c r="I27" s="13">
        <v>0</v>
      </c>
      <c r="J27" s="14"/>
    </row>
    <row r="28" spans="1:11" ht="15" customHeight="1" x14ac:dyDescent="0.25">
      <c r="B28" s="18"/>
      <c r="C28" s="17" t="s">
        <v>18</v>
      </c>
      <c r="D28" s="10" t="s">
        <v>12</v>
      </c>
      <c r="E28" s="10" t="s">
        <v>12</v>
      </c>
      <c r="F28" s="11" t="s">
        <v>19</v>
      </c>
      <c r="G28" s="68">
        <v>148368</v>
      </c>
      <c r="H28" s="68">
        <v>148368</v>
      </c>
      <c r="I28" s="13">
        <v>139351.70000000001</v>
      </c>
      <c r="J28" s="14"/>
    </row>
    <row r="29" spans="1:11" ht="15" customHeight="1" x14ac:dyDescent="0.25">
      <c r="A29" s="16"/>
      <c r="B29" s="16"/>
      <c r="C29" s="17" t="s">
        <v>20</v>
      </c>
      <c r="D29" s="10" t="s">
        <v>12</v>
      </c>
      <c r="E29" s="10" t="s">
        <v>12</v>
      </c>
      <c r="F29" s="11" t="s">
        <v>21</v>
      </c>
      <c r="G29" s="68">
        <v>0</v>
      </c>
      <c r="H29" s="68">
        <v>8171</v>
      </c>
      <c r="I29" s="13">
        <v>8170.93</v>
      </c>
      <c r="J29" s="14"/>
    </row>
    <row r="30" spans="1:11" ht="15" customHeight="1" x14ac:dyDescent="0.25">
      <c r="A30" s="16"/>
      <c r="B30" s="16"/>
      <c r="C30" s="17" t="s">
        <v>22</v>
      </c>
      <c r="D30" s="10" t="s">
        <v>12</v>
      </c>
      <c r="E30" s="10" t="s">
        <v>12</v>
      </c>
      <c r="F30" s="11" t="s">
        <v>23</v>
      </c>
      <c r="G30" s="68">
        <v>84190551</v>
      </c>
      <c r="H30" s="68">
        <v>96303236</v>
      </c>
      <c r="I30" s="13">
        <v>96303235.609999999</v>
      </c>
      <c r="J30" s="14"/>
    </row>
    <row r="31" spans="1:11" ht="15" customHeight="1" x14ac:dyDescent="0.25">
      <c r="A31" s="16"/>
      <c r="B31" s="16"/>
      <c r="C31" s="17"/>
      <c r="D31" s="10"/>
      <c r="E31" s="10"/>
      <c r="F31" s="63" t="s">
        <v>24</v>
      </c>
      <c r="G31" s="68">
        <v>83000000</v>
      </c>
      <c r="H31" s="68">
        <v>95000000</v>
      </c>
      <c r="I31" s="13">
        <v>95000000</v>
      </c>
      <c r="J31" s="14"/>
    </row>
    <row r="32" spans="1:11" ht="15" customHeight="1" x14ac:dyDescent="0.25">
      <c r="A32" s="16"/>
      <c r="B32" s="16"/>
      <c r="C32" s="17"/>
      <c r="D32" s="10"/>
      <c r="E32" s="10"/>
      <c r="F32" s="64" t="s">
        <v>25</v>
      </c>
      <c r="G32" s="68">
        <v>0</v>
      </c>
      <c r="H32" s="68">
        <v>0</v>
      </c>
      <c r="I32" s="13">
        <v>0</v>
      </c>
      <c r="J32" s="14"/>
    </row>
    <row r="33" spans="1:12" ht="15" customHeight="1" x14ac:dyDescent="0.25">
      <c r="A33" s="16"/>
      <c r="B33" s="16"/>
      <c r="C33" s="17" t="s">
        <v>26</v>
      </c>
      <c r="D33" s="10" t="s">
        <v>12</v>
      </c>
      <c r="E33" s="10" t="s">
        <v>12</v>
      </c>
      <c r="F33" s="11" t="s">
        <v>27</v>
      </c>
      <c r="G33" s="68">
        <v>912582</v>
      </c>
      <c r="H33" s="68">
        <v>1150232</v>
      </c>
      <c r="I33" s="13">
        <v>1148940.19</v>
      </c>
      <c r="J33" s="14"/>
    </row>
    <row r="34" spans="1:12" ht="15" customHeight="1" x14ac:dyDescent="0.25">
      <c r="A34" s="16"/>
      <c r="B34" s="16"/>
      <c r="C34" s="17" t="s">
        <v>28</v>
      </c>
      <c r="D34" s="10" t="s">
        <v>12</v>
      </c>
      <c r="E34" s="10" t="s">
        <v>12</v>
      </c>
      <c r="F34" s="11" t="s">
        <v>29</v>
      </c>
      <c r="G34" s="68">
        <v>1403843</v>
      </c>
      <c r="H34" s="68">
        <v>1725574</v>
      </c>
      <c r="I34" s="13">
        <v>1714420.64</v>
      </c>
      <c r="J34" s="32"/>
    </row>
    <row r="35" spans="1:12" ht="15" customHeight="1" x14ac:dyDescent="0.25">
      <c r="A35" s="16"/>
      <c r="B35" s="16"/>
      <c r="C35" s="17" t="s">
        <v>30</v>
      </c>
      <c r="D35" s="10" t="s">
        <v>12</v>
      </c>
      <c r="E35" s="10" t="s">
        <v>12</v>
      </c>
      <c r="F35" s="11" t="s">
        <v>31</v>
      </c>
      <c r="G35" s="67">
        <v>0</v>
      </c>
      <c r="H35" s="68">
        <v>0</v>
      </c>
      <c r="I35" s="13">
        <v>0</v>
      </c>
      <c r="J35" s="14"/>
    </row>
    <row r="36" spans="1:12" ht="15" customHeight="1" x14ac:dyDescent="0.25">
      <c r="A36" s="16"/>
      <c r="B36" s="16"/>
      <c r="C36" s="17" t="s">
        <v>32</v>
      </c>
      <c r="D36" s="10" t="s">
        <v>12</v>
      </c>
      <c r="E36" s="10" t="s">
        <v>12</v>
      </c>
      <c r="F36" s="11" t="s">
        <v>33</v>
      </c>
      <c r="G36" s="67">
        <v>0</v>
      </c>
      <c r="H36" s="68">
        <v>3011333</v>
      </c>
      <c r="I36" s="13">
        <v>1894418.48</v>
      </c>
      <c r="J36" s="14"/>
    </row>
    <row r="37" spans="1:12" ht="15" customHeight="1" x14ac:dyDescent="0.25">
      <c r="A37" s="16"/>
      <c r="B37" s="16"/>
      <c r="C37" s="17"/>
      <c r="D37" s="10"/>
      <c r="E37" s="10"/>
      <c r="F37" s="65" t="s">
        <v>24</v>
      </c>
      <c r="G37" s="67">
        <v>0</v>
      </c>
      <c r="H37" s="68">
        <v>2558363</v>
      </c>
      <c r="I37" s="13">
        <v>1891189</v>
      </c>
      <c r="J37" s="14"/>
    </row>
    <row r="38" spans="1:12" ht="15" customHeight="1" x14ac:dyDescent="0.25">
      <c r="A38" s="16"/>
      <c r="B38" s="16"/>
      <c r="C38" s="17"/>
      <c r="D38" s="10"/>
      <c r="E38" s="10"/>
      <c r="F38" s="66" t="s">
        <v>25</v>
      </c>
      <c r="G38" s="67">
        <v>0</v>
      </c>
      <c r="H38" s="68">
        <v>443890</v>
      </c>
      <c r="I38" s="13">
        <v>3229.48</v>
      </c>
      <c r="J38" s="14"/>
    </row>
    <row r="39" spans="1:12" ht="15" customHeight="1" x14ac:dyDescent="0.25">
      <c r="A39" s="16"/>
      <c r="B39" s="16"/>
      <c r="C39" s="17" t="s">
        <v>34</v>
      </c>
      <c r="D39" s="10" t="s">
        <v>12</v>
      </c>
      <c r="E39" s="10" t="s">
        <v>12</v>
      </c>
      <c r="F39" s="11" t="s">
        <v>35</v>
      </c>
      <c r="G39" s="67">
        <v>0</v>
      </c>
      <c r="H39" s="68">
        <v>0</v>
      </c>
      <c r="I39" s="13">
        <v>0</v>
      </c>
      <c r="J39" s="14"/>
    </row>
    <row r="40" spans="1:12" ht="15" customHeight="1" x14ac:dyDescent="0.25">
      <c r="A40" s="16"/>
      <c r="B40" s="16"/>
      <c r="C40" s="17" t="s">
        <v>36</v>
      </c>
      <c r="D40" s="10" t="s">
        <v>12</v>
      </c>
      <c r="E40" s="10" t="s">
        <v>12</v>
      </c>
      <c r="F40" s="11" t="s">
        <v>37</v>
      </c>
      <c r="G40" s="67">
        <v>0</v>
      </c>
      <c r="H40" s="68">
        <v>0</v>
      </c>
      <c r="I40" s="13">
        <v>0</v>
      </c>
      <c r="J40" s="14"/>
    </row>
    <row r="41" spans="1:12" ht="15" customHeight="1" x14ac:dyDescent="0.25">
      <c r="A41" s="16"/>
      <c r="B41" s="16"/>
      <c r="C41" s="17" t="s">
        <v>38</v>
      </c>
      <c r="D41" s="10" t="s">
        <v>12</v>
      </c>
      <c r="E41" s="10" t="s">
        <v>12</v>
      </c>
      <c r="F41" s="11" t="s">
        <v>39</v>
      </c>
      <c r="G41" s="67">
        <v>0</v>
      </c>
      <c r="H41" s="68">
        <v>0</v>
      </c>
      <c r="I41" s="13">
        <v>0</v>
      </c>
      <c r="J41" s="14"/>
    </row>
    <row r="42" spans="1:12" ht="15" customHeight="1" x14ac:dyDescent="0.25">
      <c r="A42" s="30"/>
      <c r="B42" s="18"/>
      <c r="C42" s="17" t="s">
        <v>40</v>
      </c>
      <c r="D42" s="10" t="s">
        <v>12</v>
      </c>
      <c r="E42" s="10" t="s">
        <v>12</v>
      </c>
      <c r="F42" s="11" t="s">
        <v>41</v>
      </c>
      <c r="G42" s="67">
        <v>0</v>
      </c>
      <c r="H42" s="68">
        <v>0</v>
      </c>
      <c r="I42" s="13">
        <v>0</v>
      </c>
      <c r="J42" s="14"/>
    </row>
    <row r="43" spans="1:12" ht="15" customHeight="1" x14ac:dyDescent="0.25">
      <c r="A43" s="30"/>
      <c r="B43" s="18"/>
      <c r="C43" s="17" t="s">
        <v>42</v>
      </c>
      <c r="D43" s="10" t="s">
        <v>12</v>
      </c>
      <c r="E43" s="10" t="s">
        <v>12</v>
      </c>
      <c r="F43" s="11" t="s">
        <v>43</v>
      </c>
      <c r="G43" s="67">
        <v>0</v>
      </c>
      <c r="H43" s="68">
        <v>222</v>
      </c>
      <c r="I43" s="13">
        <v>222</v>
      </c>
      <c r="J43" s="14"/>
    </row>
    <row r="44" spans="1:12" ht="15" customHeight="1" x14ac:dyDescent="0.25">
      <c r="A44" s="30"/>
      <c r="B44" s="18"/>
      <c r="C44" s="19" t="s">
        <v>44</v>
      </c>
      <c r="D44" s="20" t="s">
        <v>12</v>
      </c>
      <c r="E44" s="20" t="s">
        <v>12</v>
      </c>
      <c r="F44" s="21" t="s">
        <v>45</v>
      </c>
      <c r="G44" s="67">
        <v>0</v>
      </c>
      <c r="H44" s="68">
        <v>2607794</v>
      </c>
      <c r="I44" s="13">
        <v>2607791.59</v>
      </c>
      <c r="J44" s="14"/>
    </row>
    <row r="45" spans="1:12" ht="15" customHeight="1" x14ac:dyDescent="0.25">
      <c r="A45" s="30"/>
      <c r="B45" s="80" t="s">
        <v>98</v>
      </c>
      <c r="C45" s="81"/>
      <c r="D45" s="81"/>
      <c r="E45" s="81"/>
      <c r="F45" s="82"/>
      <c r="G45" s="69">
        <f>+SUM(G25:G44)-G37-G38-G31-G32</f>
        <v>86655344</v>
      </c>
      <c r="H45" s="70">
        <f>+SUM(H25:H44)-H37-H38-H31-H32</f>
        <v>104954930</v>
      </c>
      <c r="I45" s="26">
        <f>+SUM(I25:I44)-I37-I38-I31-I32</f>
        <v>103816551.13999999</v>
      </c>
      <c r="J45" s="14"/>
    </row>
    <row r="46" spans="1:12" ht="15" customHeight="1" x14ac:dyDescent="0.25">
      <c r="A46" s="30"/>
      <c r="B46" s="8" t="s">
        <v>99</v>
      </c>
      <c r="C46" s="9" t="s">
        <v>11</v>
      </c>
      <c r="D46" s="10" t="s">
        <v>12</v>
      </c>
      <c r="E46" s="10" t="s">
        <v>12</v>
      </c>
      <c r="F46" s="11" t="s">
        <v>13</v>
      </c>
      <c r="G46" s="68">
        <v>0</v>
      </c>
      <c r="H46" s="68">
        <v>0</v>
      </c>
      <c r="I46" s="13">
        <v>0</v>
      </c>
      <c r="J46" s="48"/>
      <c r="K46" s="31"/>
      <c r="L46" s="31"/>
    </row>
    <row r="47" spans="1:12" ht="15" customHeight="1" x14ac:dyDescent="0.25">
      <c r="A47" s="30"/>
      <c r="B47" s="18"/>
      <c r="C47" s="9" t="s">
        <v>14</v>
      </c>
      <c r="D47" s="10" t="s">
        <v>12</v>
      </c>
      <c r="E47" s="10" t="s">
        <v>12</v>
      </c>
      <c r="F47" s="11" t="s">
        <v>15</v>
      </c>
      <c r="G47" s="68">
        <v>0</v>
      </c>
      <c r="H47" s="68">
        <v>0</v>
      </c>
      <c r="I47" s="13">
        <v>0</v>
      </c>
      <c r="J47" s="48"/>
      <c r="K47" s="31"/>
      <c r="L47" s="31"/>
    </row>
    <row r="48" spans="1:12" ht="15" customHeight="1" x14ac:dyDescent="0.25">
      <c r="A48" s="30"/>
      <c r="B48" s="18"/>
      <c r="C48" s="17" t="s">
        <v>16</v>
      </c>
      <c r="D48" s="10" t="s">
        <v>12</v>
      </c>
      <c r="E48" s="10" t="s">
        <v>12</v>
      </c>
      <c r="F48" s="11" t="s">
        <v>17</v>
      </c>
      <c r="G48" s="68">
        <v>0</v>
      </c>
      <c r="H48" s="68">
        <v>0</v>
      </c>
      <c r="I48" s="13">
        <v>0</v>
      </c>
      <c r="J48" s="48"/>
      <c r="K48" s="31"/>
      <c r="L48" s="31"/>
    </row>
    <row r="49" spans="1:12" ht="15" customHeight="1" x14ac:dyDescent="0.25">
      <c r="A49" s="30"/>
      <c r="B49" s="18"/>
      <c r="C49" s="17" t="s">
        <v>18</v>
      </c>
      <c r="D49" s="10" t="s">
        <v>12</v>
      </c>
      <c r="E49" s="10" t="s">
        <v>12</v>
      </c>
      <c r="F49" s="11" t="s">
        <v>19</v>
      </c>
      <c r="G49" s="68">
        <v>79248</v>
      </c>
      <c r="H49" s="68">
        <v>79248</v>
      </c>
      <c r="I49" s="13">
        <v>73834.25</v>
      </c>
      <c r="J49" s="48"/>
      <c r="K49" s="31"/>
      <c r="L49" s="31"/>
    </row>
    <row r="50" spans="1:12" ht="15" customHeight="1" x14ac:dyDescent="0.25">
      <c r="A50" s="30"/>
      <c r="B50" s="18"/>
      <c r="C50" s="17" t="s">
        <v>20</v>
      </c>
      <c r="D50" s="10" t="s">
        <v>12</v>
      </c>
      <c r="E50" s="10" t="s">
        <v>12</v>
      </c>
      <c r="F50" s="11" t="s">
        <v>21</v>
      </c>
      <c r="G50" s="68">
        <v>0</v>
      </c>
      <c r="H50" s="68">
        <v>0</v>
      </c>
      <c r="I50" s="13">
        <v>0</v>
      </c>
      <c r="J50" s="48"/>
      <c r="K50" s="31"/>
      <c r="L50" s="31"/>
    </row>
    <row r="51" spans="1:12" ht="15" customHeight="1" x14ac:dyDescent="0.25">
      <c r="A51" s="30"/>
      <c r="B51" s="18"/>
      <c r="C51" s="17" t="s">
        <v>22</v>
      </c>
      <c r="D51" s="10" t="s">
        <v>12</v>
      </c>
      <c r="E51" s="10" t="s">
        <v>12</v>
      </c>
      <c r="F51" s="11" t="s">
        <v>23</v>
      </c>
      <c r="G51" s="68">
        <v>33415460</v>
      </c>
      <c r="H51" s="68">
        <v>38576861</v>
      </c>
      <c r="I51" s="13">
        <v>38537562.299999997</v>
      </c>
      <c r="J51" s="48"/>
      <c r="K51" s="31"/>
      <c r="L51" s="31"/>
    </row>
    <row r="52" spans="1:12" ht="15" customHeight="1" x14ac:dyDescent="0.25">
      <c r="A52" s="30"/>
      <c r="B52" s="18"/>
      <c r="C52" s="17"/>
      <c r="D52" s="10"/>
      <c r="E52" s="10"/>
      <c r="F52" s="63" t="s">
        <v>24</v>
      </c>
      <c r="G52" s="68">
        <v>32915460</v>
      </c>
      <c r="H52" s="68">
        <v>38068460</v>
      </c>
      <c r="I52" s="13">
        <v>38076860.68</v>
      </c>
      <c r="J52" s="48"/>
      <c r="K52" s="31"/>
      <c r="L52" s="31"/>
    </row>
    <row r="53" spans="1:12" ht="15" customHeight="1" x14ac:dyDescent="0.25">
      <c r="A53" s="30"/>
      <c r="B53" s="18"/>
      <c r="C53" s="17"/>
      <c r="D53" s="10"/>
      <c r="E53" s="10"/>
      <c r="F53" s="64" t="s">
        <v>25</v>
      </c>
      <c r="G53" s="68">
        <v>0</v>
      </c>
      <c r="H53" s="68">
        <v>0</v>
      </c>
      <c r="I53" s="13">
        <v>0</v>
      </c>
      <c r="J53" s="48"/>
      <c r="K53" s="31"/>
      <c r="L53" s="31"/>
    </row>
    <row r="54" spans="1:12" ht="15" customHeight="1" x14ac:dyDescent="0.25">
      <c r="A54" s="30"/>
      <c r="B54" s="18"/>
      <c r="C54" s="17" t="s">
        <v>26</v>
      </c>
      <c r="D54" s="10" t="s">
        <v>12</v>
      </c>
      <c r="E54" s="10" t="s">
        <v>12</v>
      </c>
      <c r="F54" s="11" t="s">
        <v>27</v>
      </c>
      <c r="G54" s="68">
        <v>499730</v>
      </c>
      <c r="H54" s="68">
        <v>528416</v>
      </c>
      <c r="I54" s="13">
        <v>467035.59</v>
      </c>
      <c r="J54" s="48"/>
      <c r="K54" s="31"/>
      <c r="L54" s="31"/>
    </row>
    <row r="55" spans="1:12" ht="15" customHeight="1" x14ac:dyDescent="0.25">
      <c r="A55" s="30"/>
      <c r="B55" s="18"/>
      <c r="C55" s="17" t="s">
        <v>28</v>
      </c>
      <c r="D55" s="10" t="s">
        <v>12</v>
      </c>
      <c r="E55" s="10" t="s">
        <v>12</v>
      </c>
      <c r="F55" s="11" t="s">
        <v>29</v>
      </c>
      <c r="G55" s="68">
        <v>5000</v>
      </c>
      <c r="H55" s="68">
        <v>5000</v>
      </c>
      <c r="I55" s="13">
        <v>3799.36</v>
      </c>
      <c r="J55" s="48"/>
      <c r="K55" s="31"/>
      <c r="L55" s="31"/>
    </row>
    <row r="56" spans="1:12" ht="15" customHeight="1" x14ac:dyDescent="0.25">
      <c r="A56" s="30"/>
      <c r="B56" s="18"/>
      <c r="C56" s="17" t="s">
        <v>30</v>
      </c>
      <c r="D56" s="10" t="s">
        <v>12</v>
      </c>
      <c r="E56" s="10" t="s">
        <v>12</v>
      </c>
      <c r="F56" s="11" t="s">
        <v>31</v>
      </c>
      <c r="G56" s="67">
        <v>0</v>
      </c>
      <c r="H56" s="68">
        <v>0</v>
      </c>
      <c r="I56" s="13">
        <v>0</v>
      </c>
      <c r="J56" s="48"/>
      <c r="K56" s="31"/>
      <c r="L56" s="31"/>
    </row>
    <row r="57" spans="1:12" ht="15" customHeight="1" x14ac:dyDescent="0.25">
      <c r="A57" s="30"/>
      <c r="B57" s="18"/>
      <c r="C57" s="17" t="s">
        <v>32</v>
      </c>
      <c r="D57" s="10" t="s">
        <v>12</v>
      </c>
      <c r="E57" s="10" t="s">
        <v>12</v>
      </c>
      <c r="F57" s="11" t="s">
        <v>33</v>
      </c>
      <c r="G57" s="67">
        <v>0</v>
      </c>
      <c r="H57" s="68">
        <v>1446912</v>
      </c>
      <c r="I57" s="13">
        <v>1446912</v>
      </c>
      <c r="J57" s="48"/>
      <c r="K57" s="31"/>
      <c r="L57" s="31"/>
    </row>
    <row r="58" spans="1:12" ht="15" customHeight="1" x14ac:dyDescent="0.25">
      <c r="A58" s="30"/>
      <c r="B58" s="18"/>
      <c r="C58" s="17"/>
      <c r="D58" s="10"/>
      <c r="E58" s="10"/>
      <c r="F58" s="65" t="s">
        <v>24</v>
      </c>
      <c r="G58" s="67">
        <v>0</v>
      </c>
      <c r="H58" s="68">
        <v>1441412</v>
      </c>
      <c r="I58" s="13">
        <v>1446912</v>
      </c>
      <c r="J58" s="48"/>
      <c r="K58" s="31"/>
      <c r="L58" s="31"/>
    </row>
    <row r="59" spans="1:12" ht="15" customHeight="1" x14ac:dyDescent="0.25">
      <c r="A59" s="30"/>
      <c r="B59" s="18"/>
      <c r="C59" s="17"/>
      <c r="D59" s="10"/>
      <c r="E59" s="10"/>
      <c r="F59" s="66" t="s">
        <v>25</v>
      </c>
      <c r="G59" s="67">
        <v>0</v>
      </c>
      <c r="H59" s="68">
        <v>0</v>
      </c>
      <c r="I59" s="13">
        <v>0</v>
      </c>
      <c r="J59" s="48"/>
      <c r="K59" s="31"/>
      <c r="L59" s="31"/>
    </row>
    <row r="60" spans="1:12" ht="15" customHeight="1" x14ac:dyDescent="0.25">
      <c r="A60" s="30"/>
      <c r="B60" s="18"/>
      <c r="C60" s="17" t="s">
        <v>34</v>
      </c>
      <c r="D60" s="10" t="s">
        <v>12</v>
      </c>
      <c r="E60" s="10" t="s">
        <v>12</v>
      </c>
      <c r="F60" s="11" t="s">
        <v>35</v>
      </c>
      <c r="G60" s="67">
        <v>0</v>
      </c>
      <c r="H60" s="68">
        <v>0</v>
      </c>
      <c r="I60" s="13">
        <v>0</v>
      </c>
      <c r="J60" s="48"/>
      <c r="K60" s="31"/>
      <c r="L60" s="31"/>
    </row>
    <row r="61" spans="1:12" ht="15" customHeight="1" x14ac:dyDescent="0.25">
      <c r="A61" s="30"/>
      <c r="B61" s="18"/>
      <c r="C61" s="17" t="s">
        <v>36</v>
      </c>
      <c r="D61" s="10" t="s">
        <v>12</v>
      </c>
      <c r="E61" s="10" t="s">
        <v>12</v>
      </c>
      <c r="F61" s="11" t="s">
        <v>37</v>
      </c>
      <c r="G61" s="67">
        <v>0</v>
      </c>
      <c r="H61" s="68">
        <v>0</v>
      </c>
      <c r="I61" s="13">
        <v>0</v>
      </c>
      <c r="J61" s="48"/>
      <c r="K61" s="31"/>
      <c r="L61" s="31"/>
    </row>
    <row r="62" spans="1:12" ht="15" customHeight="1" x14ac:dyDescent="0.25">
      <c r="A62" s="30"/>
      <c r="B62" s="18"/>
      <c r="C62" s="17" t="s">
        <v>38</v>
      </c>
      <c r="D62" s="10" t="s">
        <v>12</v>
      </c>
      <c r="E62" s="10" t="s">
        <v>12</v>
      </c>
      <c r="F62" s="11" t="s">
        <v>39</v>
      </c>
      <c r="G62" s="67">
        <v>0</v>
      </c>
      <c r="H62" s="68">
        <v>0</v>
      </c>
      <c r="I62" s="13">
        <v>0</v>
      </c>
      <c r="J62" s="48"/>
      <c r="K62" s="31"/>
      <c r="L62" s="31"/>
    </row>
    <row r="63" spans="1:12" ht="15" customHeight="1" x14ac:dyDescent="0.25">
      <c r="A63" s="30"/>
      <c r="B63" s="18"/>
      <c r="C63" s="17" t="s">
        <v>40</v>
      </c>
      <c r="D63" s="10" t="s">
        <v>12</v>
      </c>
      <c r="E63" s="10" t="s">
        <v>12</v>
      </c>
      <c r="F63" s="11" t="s">
        <v>41</v>
      </c>
      <c r="G63" s="67">
        <v>0</v>
      </c>
      <c r="H63" s="68">
        <v>0</v>
      </c>
      <c r="I63" s="13">
        <v>0</v>
      </c>
      <c r="J63" s="48"/>
      <c r="K63" s="31"/>
      <c r="L63" s="31"/>
    </row>
    <row r="64" spans="1:12" ht="15" customHeight="1" x14ac:dyDescent="0.25">
      <c r="A64" s="30"/>
      <c r="B64" s="18"/>
      <c r="C64" s="17" t="s">
        <v>42</v>
      </c>
      <c r="D64" s="10" t="s">
        <v>12</v>
      </c>
      <c r="E64" s="10" t="s">
        <v>12</v>
      </c>
      <c r="F64" s="11" t="s">
        <v>43</v>
      </c>
      <c r="G64" s="67">
        <v>0</v>
      </c>
      <c r="H64" s="68">
        <v>0</v>
      </c>
      <c r="I64" s="13">
        <v>0</v>
      </c>
      <c r="J64" s="48"/>
      <c r="K64" s="31"/>
      <c r="L64" s="31"/>
    </row>
    <row r="65" spans="1:12" ht="15" customHeight="1" x14ac:dyDescent="0.25">
      <c r="A65" s="30"/>
      <c r="B65" s="18"/>
      <c r="C65" s="19" t="s">
        <v>44</v>
      </c>
      <c r="D65" s="20" t="s">
        <v>12</v>
      </c>
      <c r="E65" s="20" t="s">
        <v>12</v>
      </c>
      <c r="F65" s="21" t="s">
        <v>45</v>
      </c>
      <c r="G65" s="67">
        <v>0</v>
      </c>
      <c r="H65" s="68">
        <v>307013</v>
      </c>
      <c r="I65" s="13">
        <v>307012.36</v>
      </c>
      <c r="J65" s="48"/>
      <c r="K65" s="31"/>
      <c r="L65" s="31"/>
    </row>
    <row r="66" spans="1:12" ht="15" customHeight="1" x14ac:dyDescent="0.25">
      <c r="A66" s="30"/>
      <c r="B66" s="80" t="s">
        <v>100</v>
      </c>
      <c r="C66" s="81"/>
      <c r="D66" s="81"/>
      <c r="E66" s="81"/>
      <c r="F66" s="82"/>
      <c r="G66" s="70">
        <f>+SUM(G46:G65)-G58-G59-G52-G53</f>
        <v>33999438</v>
      </c>
      <c r="H66" s="70">
        <f>+SUM(H46:H65)-H58-H59-H52-H53</f>
        <v>40943450</v>
      </c>
      <c r="I66" s="26">
        <f>+SUM(I46:I65)-I58-I59-I52-I53</f>
        <v>40836155.859999992</v>
      </c>
      <c r="L66" s="31"/>
    </row>
    <row r="67" spans="1:12" ht="16.149999999999999" customHeight="1" thickBot="1" x14ac:dyDescent="0.3">
      <c r="A67" s="27" t="s">
        <v>101</v>
      </c>
      <c r="B67" s="27"/>
      <c r="C67" s="28"/>
      <c r="D67" s="28"/>
      <c r="E67" s="28"/>
      <c r="F67" s="28"/>
      <c r="G67" s="73">
        <f>G66+G45+G24</f>
        <v>266004782</v>
      </c>
      <c r="H67" s="73">
        <f t="shared" ref="H67:I67" si="0">H66+H45+H24</f>
        <v>320885700</v>
      </c>
      <c r="I67" s="33">
        <f t="shared" si="0"/>
        <v>316552831.84999996</v>
      </c>
    </row>
    <row r="69" spans="1:12" x14ac:dyDescent="0.25">
      <c r="H69" s="31"/>
      <c r="I69" s="31"/>
    </row>
    <row r="70" spans="1:12" x14ac:dyDescent="0.25">
      <c r="H70" s="31"/>
    </row>
  </sheetData>
  <mergeCells count="3">
    <mergeCell ref="B24:F24"/>
    <mergeCell ref="B45:F45"/>
    <mergeCell ref="B66:F66"/>
  </mergeCells>
  <pageMargins left="0.7" right="0.7" top="0.75" bottom="0.75" header="0.3" footer="0.3"/>
  <ignoredErrors>
    <ignoredError sqref="C4:E23 C25:E44 C46:E6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B274-41DE-4A8F-A5B4-EEA20A4C0C9A}">
  <dimension ref="A1:K70"/>
  <sheetViews>
    <sheetView zoomScale="120" zoomScaleNormal="120" workbookViewId="0">
      <selection activeCell="M29" sqref="M29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5.140625" style="3" customWidth="1"/>
    <col min="8" max="10" width="12.7109375" style="3" bestFit="1" customWidth="1"/>
    <col min="11" max="11" width="7.7109375" style="3" customWidth="1"/>
    <col min="12" max="16384" width="20" style="3"/>
  </cols>
  <sheetData>
    <row r="1" spans="1:11" x14ac:dyDescent="0.25">
      <c r="A1" s="1" t="s">
        <v>103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ht="15" customHeight="1" x14ac:dyDescent="0.25">
      <c r="A4" s="7" t="s">
        <v>132</v>
      </c>
      <c r="B4" s="8" t="s">
        <v>95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12">
        <v>79221503</v>
      </c>
      <c r="I4" s="13">
        <v>87584877</v>
      </c>
      <c r="J4" s="13">
        <v>87584756.350000009</v>
      </c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12">
        <v>63599654</v>
      </c>
      <c r="I5" s="13">
        <v>84439864</v>
      </c>
      <c r="J5" s="13">
        <v>79796550.929999992</v>
      </c>
      <c r="K5" s="13"/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12">
        <v>243180</v>
      </c>
      <c r="I6" s="13">
        <v>165614</v>
      </c>
      <c r="J6" s="13">
        <v>165604.12</v>
      </c>
    </row>
    <row r="7" spans="1:11" ht="15" customHeight="1" x14ac:dyDescent="0.25">
      <c r="A7" s="47"/>
      <c r="B7" s="18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12">
        <v>0</v>
      </c>
      <c r="I7" s="13">
        <v>0</v>
      </c>
      <c r="J7" s="13">
        <v>0</v>
      </c>
    </row>
    <row r="8" spans="1:11" ht="15" customHeight="1" x14ac:dyDescent="0.25">
      <c r="A8" s="34"/>
      <c r="B8" s="18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12">
        <v>0</v>
      </c>
      <c r="I8" s="13">
        <v>0</v>
      </c>
      <c r="J8" s="13">
        <v>0</v>
      </c>
    </row>
    <row r="9" spans="1:11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12">
        <v>392617</v>
      </c>
      <c r="I9" s="13">
        <v>134320</v>
      </c>
      <c r="J9" s="13">
        <v>134309.56</v>
      </c>
    </row>
    <row r="10" spans="1:11" ht="15" customHeight="1" x14ac:dyDescent="0.25">
      <c r="A10" s="34"/>
      <c r="B10" s="18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12">
        <v>1893046</v>
      </c>
      <c r="I10" s="13">
        <v>2662645</v>
      </c>
      <c r="J10" s="13">
        <v>1618993.3100000003</v>
      </c>
    </row>
    <row r="11" spans="1:11" ht="15" customHeight="1" x14ac:dyDescent="0.25">
      <c r="A11" s="34"/>
      <c r="B11" s="18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12">
        <v>0</v>
      </c>
      <c r="I11" s="13">
        <v>0</v>
      </c>
      <c r="J11" s="13">
        <v>0</v>
      </c>
    </row>
    <row r="12" spans="1:11" ht="15" customHeight="1" x14ac:dyDescent="0.25">
      <c r="A12" s="34"/>
      <c r="B12" s="18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12">
        <v>0</v>
      </c>
      <c r="I12" s="13">
        <v>0</v>
      </c>
      <c r="J12" s="13">
        <v>0</v>
      </c>
    </row>
    <row r="13" spans="1:11" ht="15" customHeight="1" x14ac:dyDescent="0.25">
      <c r="A13" s="34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12">
        <v>0</v>
      </c>
      <c r="I13" s="13">
        <v>0</v>
      </c>
      <c r="J13" s="13">
        <v>0</v>
      </c>
    </row>
    <row r="14" spans="1:11" ht="15" customHeight="1" x14ac:dyDescent="0.25">
      <c r="A14" s="34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12">
        <v>0</v>
      </c>
      <c r="I14" s="13">
        <v>0</v>
      </c>
      <c r="J14" s="13">
        <v>0</v>
      </c>
    </row>
    <row r="15" spans="1:11" ht="15" customHeight="1" x14ac:dyDescent="0.25">
      <c r="A15" s="34"/>
      <c r="B15" s="80" t="s">
        <v>96</v>
      </c>
      <c r="C15" s="81"/>
      <c r="D15" s="81"/>
      <c r="E15" s="81"/>
      <c r="F15" s="81"/>
      <c r="G15" s="82"/>
      <c r="H15" s="25">
        <f>+SUM(H4:H14)</f>
        <v>145350000</v>
      </c>
      <c r="I15" s="26">
        <f>+SUM(I4:I14)</f>
        <v>174987320</v>
      </c>
      <c r="J15" s="26">
        <f>+SUM(J4:J14)</f>
        <v>169300214.27000001</v>
      </c>
    </row>
    <row r="16" spans="1:11" ht="15" customHeight="1" x14ac:dyDescent="0.25">
      <c r="A16" s="86"/>
      <c r="B16" s="8" t="s">
        <v>97</v>
      </c>
      <c r="C16" s="9" t="s">
        <v>11</v>
      </c>
      <c r="D16" s="10" t="s">
        <v>12</v>
      </c>
      <c r="E16" s="10" t="s">
        <v>12</v>
      </c>
      <c r="F16" s="10" t="s">
        <v>12</v>
      </c>
      <c r="G16" s="11" t="s">
        <v>57</v>
      </c>
      <c r="H16" s="12">
        <v>53034434</v>
      </c>
      <c r="I16" s="13">
        <v>54082437</v>
      </c>
      <c r="J16" s="13">
        <v>53358119.060000002</v>
      </c>
      <c r="K16" s="14"/>
    </row>
    <row r="17" spans="1:11" ht="15" customHeight="1" x14ac:dyDescent="0.25">
      <c r="A17" s="86"/>
      <c r="B17" s="16"/>
      <c r="C17" s="9" t="s">
        <v>14</v>
      </c>
      <c r="D17" s="10" t="s">
        <v>12</v>
      </c>
      <c r="E17" s="10" t="s">
        <v>12</v>
      </c>
      <c r="F17" s="10" t="s">
        <v>12</v>
      </c>
      <c r="G17" s="11" t="s">
        <v>58</v>
      </c>
      <c r="H17" s="12">
        <v>31738431</v>
      </c>
      <c r="I17" s="13">
        <v>46205396</v>
      </c>
      <c r="J17" s="13">
        <v>45585071.279999994</v>
      </c>
    </row>
    <row r="18" spans="1:11" ht="15" customHeight="1" x14ac:dyDescent="0.25">
      <c r="A18" s="86"/>
      <c r="B18" s="16"/>
      <c r="C18" s="17" t="s">
        <v>16</v>
      </c>
      <c r="D18" s="10" t="s">
        <v>12</v>
      </c>
      <c r="E18" s="10" t="s">
        <v>12</v>
      </c>
      <c r="F18" s="10" t="s">
        <v>12</v>
      </c>
      <c r="G18" s="11" t="s">
        <v>59</v>
      </c>
      <c r="H18" s="12">
        <v>203529</v>
      </c>
      <c r="I18" s="13">
        <v>1162833</v>
      </c>
      <c r="J18" s="13">
        <v>1163161.54</v>
      </c>
      <c r="K18" s="14"/>
    </row>
    <row r="19" spans="1:11" ht="15" customHeight="1" x14ac:dyDescent="0.25">
      <c r="A19" s="86"/>
      <c r="B19" s="16"/>
      <c r="C19" s="17" t="s">
        <v>18</v>
      </c>
      <c r="D19" s="10" t="s">
        <v>12</v>
      </c>
      <c r="E19" s="10" t="s">
        <v>12</v>
      </c>
      <c r="F19" s="10" t="s">
        <v>12</v>
      </c>
      <c r="G19" s="11" t="s">
        <v>23</v>
      </c>
      <c r="H19" s="12">
        <v>0</v>
      </c>
      <c r="I19" s="13">
        <v>0</v>
      </c>
      <c r="J19" s="13">
        <v>0</v>
      </c>
      <c r="K19" s="14"/>
    </row>
    <row r="20" spans="1:11" ht="15" customHeight="1" x14ac:dyDescent="0.25">
      <c r="A20" s="16"/>
      <c r="B20" s="16"/>
      <c r="C20" s="17" t="s">
        <v>20</v>
      </c>
      <c r="D20" s="10" t="s">
        <v>12</v>
      </c>
      <c r="E20" s="10" t="s">
        <v>12</v>
      </c>
      <c r="F20" s="10" t="s">
        <v>12</v>
      </c>
      <c r="G20" s="11" t="s">
        <v>60</v>
      </c>
      <c r="H20" s="12">
        <v>0</v>
      </c>
      <c r="I20" s="13">
        <v>0</v>
      </c>
      <c r="J20" s="13">
        <v>0</v>
      </c>
      <c r="K20" s="14"/>
    </row>
    <row r="21" spans="1:11" ht="15" customHeight="1" x14ac:dyDescent="0.25">
      <c r="A21" s="16"/>
      <c r="B21" s="16"/>
      <c r="C21" s="17" t="s">
        <v>22</v>
      </c>
      <c r="D21" s="10" t="s">
        <v>12</v>
      </c>
      <c r="E21" s="10" t="s">
        <v>12</v>
      </c>
      <c r="F21" s="10" t="s">
        <v>12</v>
      </c>
      <c r="G21" s="11" t="s">
        <v>61</v>
      </c>
      <c r="H21" s="12">
        <v>20160</v>
      </c>
      <c r="I21" s="13">
        <v>75965</v>
      </c>
      <c r="J21" s="13">
        <v>64587.77</v>
      </c>
      <c r="K21" s="14"/>
    </row>
    <row r="22" spans="1:11" ht="15" customHeight="1" x14ac:dyDescent="0.25">
      <c r="A22" s="16"/>
      <c r="B22" s="16"/>
      <c r="C22" s="17" t="s">
        <v>26</v>
      </c>
      <c r="D22" s="10" t="s">
        <v>12</v>
      </c>
      <c r="E22" s="10" t="s">
        <v>12</v>
      </c>
      <c r="F22" s="10" t="s">
        <v>12</v>
      </c>
      <c r="G22" s="11" t="s">
        <v>62</v>
      </c>
      <c r="H22" s="12">
        <v>1658790</v>
      </c>
      <c r="I22" s="13">
        <v>3428299</v>
      </c>
      <c r="J22" s="13">
        <v>1389096.6</v>
      </c>
      <c r="K22" s="14"/>
    </row>
    <row r="23" spans="1:11" ht="15" customHeight="1" x14ac:dyDescent="0.25">
      <c r="A23" s="16"/>
      <c r="B23" s="16"/>
      <c r="C23" s="17" t="s">
        <v>28</v>
      </c>
      <c r="D23" s="10" t="s">
        <v>12</v>
      </c>
      <c r="E23" s="10" t="s">
        <v>12</v>
      </c>
      <c r="F23" s="10" t="s">
        <v>12</v>
      </c>
      <c r="G23" s="11" t="s">
        <v>33</v>
      </c>
      <c r="H23" s="12">
        <v>0</v>
      </c>
      <c r="I23" s="13">
        <v>0</v>
      </c>
      <c r="J23" s="13">
        <v>0</v>
      </c>
      <c r="K23" s="13"/>
    </row>
    <row r="24" spans="1:11" ht="15" customHeight="1" x14ac:dyDescent="0.25">
      <c r="A24" s="16"/>
      <c r="B24" s="16"/>
      <c r="C24" s="17" t="s">
        <v>30</v>
      </c>
      <c r="D24" s="10" t="s">
        <v>12</v>
      </c>
      <c r="E24" s="10" t="s">
        <v>12</v>
      </c>
      <c r="F24" s="10" t="s">
        <v>12</v>
      </c>
      <c r="G24" s="11" t="s">
        <v>35</v>
      </c>
      <c r="H24" s="12">
        <v>0</v>
      </c>
      <c r="I24" s="13">
        <v>0</v>
      </c>
      <c r="J24" s="13">
        <v>0</v>
      </c>
      <c r="K24" s="14"/>
    </row>
    <row r="25" spans="1:11" ht="15" customHeight="1" x14ac:dyDescent="0.25">
      <c r="A25" s="16"/>
      <c r="B25" s="18"/>
      <c r="C25" s="17" t="s">
        <v>32</v>
      </c>
      <c r="D25" s="10" t="s">
        <v>12</v>
      </c>
      <c r="E25" s="10" t="s">
        <v>12</v>
      </c>
      <c r="F25" s="10" t="s">
        <v>12</v>
      </c>
      <c r="G25" s="11" t="s">
        <v>37</v>
      </c>
      <c r="H25" s="12">
        <v>0</v>
      </c>
      <c r="I25" s="13">
        <v>0</v>
      </c>
      <c r="J25" s="13">
        <v>0</v>
      </c>
      <c r="K25" s="14"/>
    </row>
    <row r="26" spans="1:11" ht="15" customHeight="1" x14ac:dyDescent="0.25">
      <c r="A26" s="16"/>
      <c r="B26" s="18"/>
      <c r="C26" s="19" t="s">
        <v>34</v>
      </c>
      <c r="D26" s="20" t="s">
        <v>12</v>
      </c>
      <c r="E26" s="20" t="s">
        <v>12</v>
      </c>
      <c r="F26" s="20" t="s">
        <v>12</v>
      </c>
      <c r="G26" s="21" t="s">
        <v>63</v>
      </c>
      <c r="H26" s="12">
        <v>0</v>
      </c>
      <c r="I26" s="13">
        <v>0</v>
      </c>
      <c r="J26" s="13">
        <v>0</v>
      </c>
      <c r="K26" s="14"/>
    </row>
    <row r="27" spans="1:11" ht="15" customHeight="1" x14ac:dyDescent="0.25">
      <c r="A27" s="16"/>
      <c r="B27" s="80" t="s">
        <v>98</v>
      </c>
      <c r="C27" s="81"/>
      <c r="D27" s="81"/>
      <c r="E27" s="81"/>
      <c r="F27" s="81"/>
      <c r="G27" s="82"/>
      <c r="H27" s="25">
        <f>+SUM(H16:H26)</f>
        <v>86655344</v>
      </c>
      <c r="I27" s="26">
        <f>+SUM(I16:I26)</f>
        <v>104954930</v>
      </c>
      <c r="J27" s="26">
        <f>+SUM(J16:J26)</f>
        <v>101560036.25</v>
      </c>
      <c r="K27" s="14"/>
    </row>
    <row r="28" spans="1:11" ht="15" customHeight="1" x14ac:dyDescent="0.25">
      <c r="A28" s="16"/>
      <c r="B28" s="8" t="s">
        <v>99</v>
      </c>
      <c r="C28" s="9" t="s">
        <v>11</v>
      </c>
      <c r="D28" s="10" t="s">
        <v>12</v>
      </c>
      <c r="E28" s="10" t="s">
        <v>12</v>
      </c>
      <c r="F28" s="10" t="s">
        <v>12</v>
      </c>
      <c r="G28" s="11" t="s">
        <v>57</v>
      </c>
      <c r="H28" s="12">
        <v>24188677</v>
      </c>
      <c r="I28" s="13">
        <v>23234708</v>
      </c>
      <c r="J28" s="13">
        <v>23234666.550000004</v>
      </c>
      <c r="K28" s="48"/>
    </row>
    <row r="29" spans="1:11" ht="15" customHeight="1" x14ac:dyDescent="0.25">
      <c r="A29" s="16"/>
      <c r="B29" s="18"/>
      <c r="C29" s="9" t="s">
        <v>14</v>
      </c>
      <c r="D29" s="10" t="s">
        <v>12</v>
      </c>
      <c r="E29" s="10" t="s">
        <v>12</v>
      </c>
      <c r="F29" s="10" t="s">
        <v>12</v>
      </c>
      <c r="G29" s="11" t="s">
        <v>58</v>
      </c>
      <c r="H29" s="12">
        <v>9805761</v>
      </c>
      <c r="I29" s="13">
        <v>16685126</v>
      </c>
      <c r="J29" s="13">
        <v>16571758.079999998</v>
      </c>
      <c r="K29" s="14"/>
    </row>
    <row r="30" spans="1:11" ht="15" customHeight="1" x14ac:dyDescent="0.25">
      <c r="A30" s="16"/>
      <c r="B30" s="18"/>
      <c r="C30" s="17" t="s">
        <v>16</v>
      </c>
      <c r="D30" s="10" t="s">
        <v>12</v>
      </c>
      <c r="E30" s="10" t="s">
        <v>12</v>
      </c>
      <c r="F30" s="10" t="s">
        <v>12</v>
      </c>
      <c r="G30" s="11" t="s">
        <v>59</v>
      </c>
      <c r="H30" s="12">
        <v>0</v>
      </c>
      <c r="I30" s="13">
        <v>285635</v>
      </c>
      <c r="J30" s="13">
        <v>285634.38</v>
      </c>
      <c r="K30" s="14"/>
    </row>
    <row r="31" spans="1:11" ht="15" customHeight="1" x14ac:dyDescent="0.25">
      <c r="A31" s="16"/>
      <c r="B31" s="18"/>
      <c r="C31" s="17" t="s">
        <v>18</v>
      </c>
      <c r="D31" s="10" t="s">
        <v>12</v>
      </c>
      <c r="E31" s="10" t="s">
        <v>12</v>
      </c>
      <c r="F31" s="10" t="s">
        <v>12</v>
      </c>
      <c r="G31" s="11" t="s">
        <v>23</v>
      </c>
      <c r="H31" s="12">
        <v>0</v>
      </c>
      <c r="I31" s="13">
        <v>0</v>
      </c>
      <c r="J31" s="13">
        <v>0</v>
      </c>
      <c r="K31" s="14"/>
    </row>
    <row r="32" spans="1:11" ht="15" customHeight="1" x14ac:dyDescent="0.25">
      <c r="A32" s="16"/>
      <c r="B32" s="18"/>
      <c r="C32" s="17" t="s">
        <v>20</v>
      </c>
      <c r="D32" s="10" t="s">
        <v>12</v>
      </c>
      <c r="E32" s="10" t="s">
        <v>12</v>
      </c>
      <c r="F32" s="10" t="s">
        <v>12</v>
      </c>
      <c r="G32" s="11" t="s">
        <v>60</v>
      </c>
      <c r="H32" s="12">
        <v>0</v>
      </c>
      <c r="I32" s="13">
        <v>0</v>
      </c>
      <c r="J32" s="13">
        <v>0</v>
      </c>
    </row>
    <row r="33" spans="1:10" ht="15" customHeight="1" x14ac:dyDescent="0.25">
      <c r="A33" s="16"/>
      <c r="B33" s="18"/>
      <c r="C33" s="17" t="s">
        <v>22</v>
      </c>
      <c r="D33" s="10" t="s">
        <v>12</v>
      </c>
      <c r="E33" s="10" t="s">
        <v>12</v>
      </c>
      <c r="F33" s="10" t="s">
        <v>12</v>
      </c>
      <c r="G33" s="11" t="s">
        <v>61</v>
      </c>
      <c r="H33" s="12">
        <v>5000</v>
      </c>
      <c r="I33" s="13">
        <v>23404</v>
      </c>
      <c r="J33" s="13">
        <v>23403.89</v>
      </c>
    </row>
    <row r="34" spans="1:10" ht="15" customHeight="1" x14ac:dyDescent="0.25">
      <c r="A34" s="16"/>
      <c r="B34" s="18"/>
      <c r="C34" s="17" t="s">
        <v>26</v>
      </c>
      <c r="D34" s="10" t="s">
        <v>12</v>
      </c>
      <c r="E34" s="10" t="s">
        <v>12</v>
      </c>
      <c r="F34" s="10" t="s">
        <v>12</v>
      </c>
      <c r="G34" s="11" t="s">
        <v>62</v>
      </c>
      <c r="H34" s="12">
        <v>0</v>
      </c>
      <c r="I34" s="13">
        <v>714577</v>
      </c>
      <c r="J34" s="13">
        <v>484943.85</v>
      </c>
    </row>
    <row r="35" spans="1:10" ht="15" customHeight="1" x14ac:dyDescent="0.25">
      <c r="A35" s="16"/>
      <c r="B35" s="18"/>
      <c r="C35" s="17" t="s">
        <v>28</v>
      </c>
      <c r="D35" s="10" t="s">
        <v>12</v>
      </c>
      <c r="E35" s="10" t="s">
        <v>12</v>
      </c>
      <c r="F35" s="10" t="s">
        <v>12</v>
      </c>
      <c r="G35" s="11" t="s">
        <v>33</v>
      </c>
      <c r="H35" s="12">
        <v>0</v>
      </c>
      <c r="I35" s="13">
        <v>0</v>
      </c>
      <c r="J35" s="13">
        <v>0</v>
      </c>
    </row>
    <row r="36" spans="1:10" ht="15" customHeight="1" x14ac:dyDescent="0.25">
      <c r="A36" s="16"/>
      <c r="B36" s="18"/>
      <c r="C36" s="17" t="s">
        <v>30</v>
      </c>
      <c r="D36" s="10" t="s">
        <v>12</v>
      </c>
      <c r="E36" s="10" t="s">
        <v>12</v>
      </c>
      <c r="F36" s="10" t="s">
        <v>12</v>
      </c>
      <c r="G36" s="11" t="s">
        <v>35</v>
      </c>
      <c r="H36" s="12">
        <v>0</v>
      </c>
      <c r="I36" s="13">
        <v>0</v>
      </c>
      <c r="J36" s="13">
        <v>0</v>
      </c>
    </row>
    <row r="37" spans="1:10" ht="15" customHeight="1" x14ac:dyDescent="0.25">
      <c r="A37" s="16"/>
      <c r="B37" s="18"/>
      <c r="C37" s="17" t="s">
        <v>32</v>
      </c>
      <c r="D37" s="10" t="s">
        <v>12</v>
      </c>
      <c r="E37" s="10" t="s">
        <v>12</v>
      </c>
      <c r="F37" s="10" t="s">
        <v>12</v>
      </c>
      <c r="G37" s="11" t="s">
        <v>37</v>
      </c>
      <c r="H37" s="12">
        <v>0</v>
      </c>
      <c r="I37" s="13">
        <v>0</v>
      </c>
      <c r="J37" s="13">
        <v>0</v>
      </c>
    </row>
    <row r="38" spans="1:10" ht="15" customHeight="1" x14ac:dyDescent="0.25">
      <c r="A38" s="16"/>
      <c r="B38" s="18"/>
      <c r="C38" s="19" t="s">
        <v>34</v>
      </c>
      <c r="D38" s="20" t="s">
        <v>12</v>
      </c>
      <c r="E38" s="20" t="s">
        <v>12</v>
      </c>
      <c r="F38" s="20" t="s">
        <v>12</v>
      </c>
      <c r="G38" s="21" t="s">
        <v>63</v>
      </c>
      <c r="H38" s="12">
        <v>0</v>
      </c>
      <c r="I38" s="13">
        <v>0</v>
      </c>
      <c r="J38" s="13">
        <v>0</v>
      </c>
    </row>
    <row r="39" spans="1:10" ht="15" customHeight="1" x14ac:dyDescent="0.25">
      <c r="A39" s="16"/>
      <c r="B39" s="80" t="s">
        <v>100</v>
      </c>
      <c r="C39" s="81"/>
      <c r="D39" s="81"/>
      <c r="E39" s="81"/>
      <c r="F39" s="81"/>
      <c r="G39" s="82"/>
      <c r="H39" s="25">
        <f>+SUM(H28:H38)</f>
        <v>33999438</v>
      </c>
      <c r="I39" s="26">
        <f>+SUM(I28:I38)</f>
        <v>40943450</v>
      </c>
      <c r="J39" s="26">
        <f>+SUM(J28:J38)</f>
        <v>40600406.750000007</v>
      </c>
    </row>
    <row r="40" spans="1:10" ht="16.149999999999999" customHeight="1" thickBot="1" x14ac:dyDescent="0.3">
      <c r="A40" s="27" t="s">
        <v>101</v>
      </c>
      <c r="B40" s="27"/>
      <c r="C40" s="28"/>
      <c r="D40" s="28"/>
      <c r="E40" s="28"/>
      <c r="F40" s="28"/>
      <c r="G40" s="28"/>
      <c r="H40" s="29">
        <f>H39+H27+H15</f>
        <v>266004782</v>
      </c>
      <c r="I40" s="29">
        <f t="shared" ref="I40:J40" si="0">I39+I27+I15</f>
        <v>320885700</v>
      </c>
      <c r="J40" s="29">
        <f t="shared" si="0"/>
        <v>311460657.26999998</v>
      </c>
    </row>
    <row r="41" spans="1:10" ht="15" customHeight="1" x14ac:dyDescent="0.25">
      <c r="A41" s="30"/>
    </row>
    <row r="42" spans="1:10" x14ac:dyDescent="0.25">
      <c r="A42" s="30"/>
    </row>
    <row r="43" spans="1:10" x14ac:dyDescent="0.25">
      <c r="A43" s="30"/>
    </row>
    <row r="44" spans="1:10" x14ac:dyDescent="0.25">
      <c r="A44" s="30"/>
    </row>
    <row r="45" spans="1:10" x14ac:dyDescent="0.25">
      <c r="A45" s="30"/>
    </row>
    <row r="46" spans="1:10" x14ac:dyDescent="0.25">
      <c r="A46" s="30"/>
    </row>
    <row r="47" spans="1:10" x14ac:dyDescent="0.25">
      <c r="A47" s="30"/>
    </row>
    <row r="48" spans="1:10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  <row r="54" spans="1:1" x14ac:dyDescent="0.25">
      <c r="A54" s="30"/>
    </row>
    <row r="55" spans="1:1" x14ac:dyDescent="0.25">
      <c r="A55" s="30"/>
    </row>
    <row r="56" spans="1:1" x14ac:dyDescent="0.25">
      <c r="A56" s="30"/>
    </row>
    <row r="57" spans="1:1" x14ac:dyDescent="0.25">
      <c r="A57" s="30"/>
    </row>
    <row r="58" spans="1:1" x14ac:dyDescent="0.25">
      <c r="A58" s="30"/>
    </row>
    <row r="59" spans="1:1" x14ac:dyDescent="0.25">
      <c r="A59" s="30"/>
    </row>
    <row r="60" spans="1:1" x14ac:dyDescent="0.25">
      <c r="A60" s="30"/>
    </row>
    <row r="61" spans="1:1" x14ac:dyDescent="0.25">
      <c r="A61" s="30"/>
    </row>
    <row r="62" spans="1:1" x14ac:dyDescent="0.25">
      <c r="A62" s="30"/>
    </row>
    <row r="63" spans="1:1" x14ac:dyDescent="0.25">
      <c r="A63" s="30"/>
    </row>
    <row r="64" spans="1:1" x14ac:dyDescent="0.25">
      <c r="A64" s="30"/>
    </row>
    <row r="65" spans="1:1" x14ac:dyDescent="0.25">
      <c r="A65" s="30"/>
    </row>
    <row r="66" spans="1:1" x14ac:dyDescent="0.25">
      <c r="A66" s="30"/>
    </row>
    <row r="67" spans="1:1" x14ac:dyDescent="0.25">
      <c r="A67" s="30"/>
    </row>
    <row r="68" spans="1:1" x14ac:dyDescent="0.25">
      <c r="A68" s="30"/>
    </row>
    <row r="69" spans="1:1" x14ac:dyDescent="0.25">
      <c r="A69" s="30"/>
    </row>
    <row r="70" spans="1:1" x14ac:dyDescent="0.25">
      <c r="A70" s="30"/>
    </row>
  </sheetData>
  <mergeCells count="4">
    <mergeCell ref="B15:G15"/>
    <mergeCell ref="A16:A19"/>
    <mergeCell ref="B27:G27"/>
    <mergeCell ref="B39:G39"/>
  </mergeCells>
  <pageMargins left="0.7" right="0.7" top="0.75" bottom="0.75" header="0.3" footer="0.3"/>
  <ignoredErrors>
    <ignoredError sqref="C4:F14 C16:F26 C28:F3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40D3-F56D-466D-BDF2-F90F77218731}">
  <dimension ref="A1:L17"/>
  <sheetViews>
    <sheetView zoomScale="120" zoomScaleNormal="120" workbookViewId="0">
      <selection activeCell="A13" sqref="A13:XFD13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29.85546875" style="3" customWidth="1"/>
    <col min="4" max="4" width="10.85546875" style="3" bestFit="1" customWidth="1"/>
    <col min="5" max="6" width="12.7109375" style="3" bestFit="1" customWidth="1"/>
    <col min="7" max="7" width="11.42578125" style="3" bestFit="1" customWidth="1"/>
    <col min="8" max="16384" width="20" style="3"/>
  </cols>
  <sheetData>
    <row r="1" spans="1:12" x14ac:dyDescent="0.25">
      <c r="A1" s="1" t="s">
        <v>104</v>
      </c>
      <c r="B1" s="2"/>
      <c r="C1" s="2"/>
      <c r="D1" s="2"/>
      <c r="E1" s="2"/>
      <c r="F1" s="2"/>
      <c r="G1" s="2"/>
    </row>
    <row r="2" spans="1:12" ht="13.5" thickBot="1" x14ac:dyDescent="0.3">
      <c r="G2" s="4" t="s">
        <v>0</v>
      </c>
    </row>
    <row r="3" spans="1:12" ht="31.5" customHeight="1" thickBot="1" x14ac:dyDescent="0.3">
      <c r="A3" s="5" t="s">
        <v>1</v>
      </c>
      <c r="B3" s="5" t="s">
        <v>2</v>
      </c>
      <c r="C3" s="5" t="s">
        <v>6</v>
      </c>
      <c r="D3" s="6" t="s">
        <v>65</v>
      </c>
      <c r="E3" s="6" t="s">
        <v>66</v>
      </c>
      <c r="F3" s="6" t="s">
        <v>67</v>
      </c>
      <c r="G3" s="6" t="s">
        <v>68</v>
      </c>
    </row>
    <row r="4" spans="1:12" ht="15" customHeight="1" x14ac:dyDescent="0.25">
      <c r="A4" s="7" t="s">
        <v>132</v>
      </c>
      <c r="B4" s="8" t="s">
        <v>95</v>
      </c>
      <c r="C4" s="35" t="s">
        <v>69</v>
      </c>
      <c r="D4" s="12">
        <v>4882473.16</v>
      </c>
      <c r="E4" s="13">
        <v>167017651.69</v>
      </c>
      <c r="F4" s="13">
        <v>169300214.27000001</v>
      </c>
      <c r="G4" s="36">
        <v>2599910.5799999833</v>
      </c>
      <c r="H4" s="37"/>
      <c r="I4" s="37"/>
      <c r="J4" s="37"/>
    </row>
    <row r="5" spans="1:12" ht="15" customHeight="1" x14ac:dyDescent="0.25">
      <c r="A5" s="7"/>
      <c r="B5" s="18"/>
      <c r="C5" s="11" t="s">
        <v>70</v>
      </c>
      <c r="D5" s="39">
        <v>14446.880000000005</v>
      </c>
      <c r="E5" s="40">
        <v>3435335.88</v>
      </c>
      <c r="F5" s="40">
        <v>3064204.7</v>
      </c>
      <c r="G5" s="13">
        <v>385578.05999999959</v>
      </c>
      <c r="H5" s="37"/>
      <c r="I5" s="37"/>
      <c r="J5" s="37"/>
      <c r="K5" s="37"/>
      <c r="L5" s="37"/>
    </row>
    <row r="6" spans="1:12" ht="15" customHeight="1" x14ac:dyDescent="0.25">
      <c r="A6" s="7"/>
      <c r="B6" s="80" t="s">
        <v>96</v>
      </c>
      <c r="C6" s="85"/>
      <c r="D6" s="26">
        <f>+D4+D5</f>
        <v>4896920.04</v>
      </c>
      <c r="E6" s="26">
        <f>+E4+E5</f>
        <v>170452987.56999999</v>
      </c>
      <c r="F6" s="26">
        <f>+F4+F5</f>
        <v>172364418.97</v>
      </c>
      <c r="G6" s="26">
        <f>+G4+G5</f>
        <v>2985488.6399999829</v>
      </c>
      <c r="H6" s="37"/>
      <c r="I6" s="37"/>
      <c r="J6" s="37"/>
    </row>
    <row r="7" spans="1:12" ht="15" customHeight="1" x14ac:dyDescent="0.25">
      <c r="A7" s="15"/>
      <c r="B7" s="8" t="s">
        <v>97</v>
      </c>
      <c r="C7" s="55" t="s">
        <v>69</v>
      </c>
      <c r="D7" s="12">
        <v>2607791.59</v>
      </c>
      <c r="E7" s="13">
        <v>101208759.54999998</v>
      </c>
      <c r="F7" s="13">
        <v>101560036.25</v>
      </c>
      <c r="G7" s="13">
        <v>2256514.8899999857</v>
      </c>
      <c r="H7" s="37"/>
      <c r="I7" s="37"/>
      <c r="J7" s="37"/>
    </row>
    <row r="8" spans="1:12" ht="15" customHeight="1" x14ac:dyDescent="0.25">
      <c r="A8" s="15"/>
      <c r="B8" s="18"/>
      <c r="C8" s="11" t="s">
        <v>70</v>
      </c>
      <c r="D8" s="12">
        <v>894781.19000000006</v>
      </c>
      <c r="E8" s="13">
        <v>10111295.890000001</v>
      </c>
      <c r="F8" s="13">
        <v>10274547.949999999</v>
      </c>
      <c r="G8" s="13">
        <v>731529.13000000082</v>
      </c>
      <c r="H8" s="37"/>
      <c r="I8" s="37"/>
      <c r="J8" s="37"/>
    </row>
    <row r="9" spans="1:12" ht="15" customHeight="1" x14ac:dyDescent="0.25">
      <c r="A9" s="16"/>
      <c r="B9" s="80" t="s">
        <v>98</v>
      </c>
      <c r="C9" s="82"/>
      <c r="D9" s="25">
        <f>+D7+D8</f>
        <v>3502572.78</v>
      </c>
      <c r="E9" s="26">
        <f>+E7+E8</f>
        <v>111320055.43999998</v>
      </c>
      <c r="F9" s="26">
        <f>+F7+F8</f>
        <v>111834584.2</v>
      </c>
      <c r="G9" s="26">
        <f>+G7+G8</f>
        <v>2988044.0199999865</v>
      </c>
      <c r="H9" s="37"/>
      <c r="I9" s="37"/>
      <c r="J9" s="37"/>
    </row>
    <row r="10" spans="1:12" ht="15" customHeight="1" x14ac:dyDescent="0.25">
      <c r="A10" s="16"/>
      <c r="B10" s="8" t="s">
        <v>99</v>
      </c>
      <c r="C10" s="35" t="s">
        <v>69</v>
      </c>
      <c r="D10" s="12">
        <v>307012.36</v>
      </c>
      <c r="E10" s="13">
        <v>40529143.499999993</v>
      </c>
      <c r="F10" s="13">
        <v>40600406.750000007</v>
      </c>
      <c r="G10" s="13">
        <v>235749.1099999845</v>
      </c>
      <c r="H10" s="37"/>
      <c r="I10" s="37"/>
      <c r="J10" s="37"/>
    </row>
    <row r="11" spans="1:12" ht="15" customHeight="1" x14ac:dyDescent="0.25">
      <c r="A11" s="16"/>
      <c r="B11" s="18"/>
      <c r="C11" s="11" t="s">
        <v>70</v>
      </c>
      <c r="D11" s="12">
        <v>0</v>
      </c>
      <c r="E11" s="13">
        <v>0</v>
      </c>
      <c r="F11" s="13">
        <v>0</v>
      </c>
      <c r="G11" s="13">
        <v>0</v>
      </c>
      <c r="H11" s="37"/>
      <c r="I11" s="37"/>
      <c r="J11" s="37"/>
    </row>
    <row r="12" spans="1:12" ht="15" customHeight="1" x14ac:dyDescent="0.25">
      <c r="A12" s="16"/>
      <c r="B12" s="80" t="s">
        <v>100</v>
      </c>
      <c r="C12" s="85"/>
      <c r="D12" s="26">
        <f>+D10+D11</f>
        <v>307012.36</v>
      </c>
      <c r="E12" s="26">
        <f>+E10+E11</f>
        <v>40529143.499999993</v>
      </c>
      <c r="F12" s="26">
        <f>+F10+F11</f>
        <v>40600406.750000007</v>
      </c>
      <c r="G12" s="26">
        <f>+G10+G11</f>
        <v>235749.1099999845</v>
      </c>
      <c r="H12" s="37"/>
      <c r="I12" s="37"/>
      <c r="J12" s="37"/>
    </row>
    <row r="13" spans="1:12" ht="16.149999999999999" customHeight="1" thickBot="1" x14ac:dyDescent="0.3">
      <c r="A13" s="27" t="s">
        <v>101</v>
      </c>
      <c r="B13" s="27"/>
      <c r="C13" s="28"/>
      <c r="D13" s="33">
        <f>D12+D9+D6</f>
        <v>8706505.1799999997</v>
      </c>
      <c r="E13" s="33">
        <f t="shared" ref="E13:G13" si="0">E12+E9+E6</f>
        <v>322302186.50999999</v>
      </c>
      <c r="F13" s="33">
        <f t="shared" si="0"/>
        <v>324799409.92000002</v>
      </c>
      <c r="G13" s="33">
        <f t="shared" si="0"/>
        <v>6209281.7699999539</v>
      </c>
    </row>
    <row r="14" spans="1:12" x14ac:dyDescent="0.25">
      <c r="A14" s="30"/>
    </row>
    <row r="15" spans="1:12" x14ac:dyDescent="0.25">
      <c r="A15" s="30"/>
      <c r="D15" s="31"/>
    </row>
    <row r="16" spans="1:12" x14ac:dyDescent="0.25">
      <c r="D16" s="31"/>
    </row>
    <row r="17" spans="4:7" x14ac:dyDescent="0.25">
      <c r="D17" s="31"/>
      <c r="G17" s="31"/>
    </row>
  </sheetData>
  <mergeCells count="3">
    <mergeCell ref="B6:C6"/>
    <mergeCell ref="B9:C9"/>
    <mergeCell ref="B12:C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2315-5BD4-421E-A477-CB076FF46702}">
  <dimension ref="A1:J27"/>
  <sheetViews>
    <sheetView zoomScale="120" zoomScaleNormal="120" workbookViewId="0">
      <selection activeCell="K44" sqref="K44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6384" width="20" style="3"/>
  </cols>
  <sheetData>
    <row r="1" spans="1:10" x14ac:dyDescent="0.25">
      <c r="A1" s="87" t="s">
        <v>108</v>
      </c>
      <c r="B1" s="87"/>
      <c r="C1" s="87"/>
      <c r="D1" s="87"/>
      <c r="E1" s="87"/>
      <c r="F1" s="87"/>
      <c r="G1" s="87"/>
      <c r="H1" s="87"/>
      <c r="I1" s="87"/>
    </row>
    <row r="2" spans="1:10" ht="13.5" thickBot="1" x14ac:dyDescent="0.3">
      <c r="I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0" ht="15" customHeight="1" x14ac:dyDescent="0.25">
      <c r="A4" s="7" t="s">
        <v>133</v>
      </c>
      <c r="B4" s="42" t="s">
        <v>105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  <c r="J4" s="14"/>
    </row>
    <row r="5" spans="1:10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</row>
    <row r="6" spans="1:10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  <c r="J6" s="14"/>
    </row>
    <row r="7" spans="1:10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72100</v>
      </c>
      <c r="H7" s="68">
        <v>0</v>
      </c>
      <c r="I7" s="13">
        <v>0</v>
      </c>
      <c r="J7" s="14"/>
    </row>
    <row r="8" spans="1:10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  <c r="J8" s="14"/>
    </row>
    <row r="9" spans="1:10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68">
        <v>2371</v>
      </c>
      <c r="H9" s="68">
        <v>3783</v>
      </c>
      <c r="I9" s="13">
        <v>3782.87</v>
      </c>
      <c r="J9" s="14"/>
    </row>
    <row r="10" spans="1:10" ht="15" customHeight="1" x14ac:dyDescent="0.25">
      <c r="A10" s="16"/>
      <c r="B10" s="16"/>
      <c r="C10" s="17"/>
      <c r="D10" s="10"/>
      <c r="E10" s="10"/>
      <c r="F10" s="63" t="s">
        <v>24</v>
      </c>
      <c r="G10" s="68">
        <v>2371</v>
      </c>
      <c r="H10" s="68">
        <v>3783</v>
      </c>
      <c r="I10" s="13">
        <v>3782.87</v>
      </c>
      <c r="J10" s="14"/>
    </row>
    <row r="11" spans="1:10" ht="15" customHeight="1" x14ac:dyDescent="0.25">
      <c r="A11" s="16"/>
      <c r="B11" s="16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  <c r="J11" s="14"/>
    </row>
    <row r="12" spans="1:10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122539</v>
      </c>
      <c r="H12" s="68">
        <v>168570</v>
      </c>
      <c r="I12" s="13">
        <v>142974.01999999999</v>
      </c>
      <c r="J12" s="14"/>
    </row>
    <row r="13" spans="1:10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31933</v>
      </c>
      <c r="H13" s="68">
        <v>1224</v>
      </c>
      <c r="I13" s="13">
        <v>1224</v>
      </c>
      <c r="J13" s="32"/>
    </row>
    <row r="14" spans="1:10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  <c r="J14" s="32"/>
    </row>
    <row r="15" spans="1:10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8382199</v>
      </c>
      <c r="H15" s="68">
        <v>8964173.5</v>
      </c>
      <c r="I15" s="13">
        <v>6519213.9000000004</v>
      </c>
      <c r="J15" s="32"/>
    </row>
    <row r="16" spans="1:10" ht="15" customHeight="1" x14ac:dyDescent="0.25">
      <c r="A16" s="16"/>
      <c r="B16" s="16"/>
      <c r="C16" s="17"/>
      <c r="D16" s="10"/>
      <c r="E16" s="10"/>
      <c r="F16" s="65" t="s">
        <v>24</v>
      </c>
      <c r="G16" s="67">
        <v>4250000</v>
      </c>
      <c r="H16" s="68">
        <v>5679032</v>
      </c>
      <c r="I16" s="13">
        <v>5050000</v>
      </c>
      <c r="J16" s="32"/>
    </row>
    <row r="17" spans="1:10" ht="15" customHeight="1" x14ac:dyDescent="0.25">
      <c r="A17" s="16"/>
      <c r="B17" s="16"/>
      <c r="C17" s="17"/>
      <c r="D17" s="10"/>
      <c r="E17" s="10"/>
      <c r="F17" s="66" t="s">
        <v>25</v>
      </c>
      <c r="G17" s="67">
        <v>4132199</v>
      </c>
      <c r="H17" s="68">
        <v>3285141.5</v>
      </c>
      <c r="I17" s="13">
        <v>1469213.9</v>
      </c>
      <c r="J17" s="32"/>
    </row>
    <row r="18" spans="1:10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  <c r="J18" s="32"/>
    </row>
    <row r="19" spans="1:10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6200000</v>
      </c>
      <c r="H19" s="68">
        <v>6380000</v>
      </c>
      <c r="I19" s="13">
        <v>5527500</v>
      </c>
      <c r="J19" s="32"/>
    </row>
    <row r="20" spans="1:10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  <c r="J20" s="32"/>
    </row>
    <row r="21" spans="1:10" ht="15" customHeight="1" x14ac:dyDescent="0.25">
      <c r="A21" s="16"/>
      <c r="B21" s="16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  <c r="J21" s="14"/>
    </row>
    <row r="22" spans="1:10" ht="15" customHeight="1" x14ac:dyDescent="0.25">
      <c r="A22" s="16"/>
      <c r="B22" s="16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0</v>
      </c>
      <c r="H22" s="68">
        <v>0</v>
      </c>
      <c r="I22" s="13">
        <v>0</v>
      </c>
      <c r="J22" s="14"/>
    </row>
    <row r="23" spans="1:10" ht="15" customHeight="1" x14ac:dyDescent="0.25">
      <c r="A23" s="16"/>
      <c r="B23" s="16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344658</v>
      </c>
      <c r="H23" s="68">
        <v>80899.900000000023</v>
      </c>
      <c r="I23" s="13">
        <v>80899.91</v>
      </c>
      <c r="J23" s="14"/>
    </row>
    <row r="24" spans="1:10" ht="15" customHeight="1" x14ac:dyDescent="0.25">
      <c r="A24" s="16"/>
      <c r="B24" s="80" t="s">
        <v>106</v>
      </c>
      <c r="C24" s="81"/>
      <c r="D24" s="81"/>
      <c r="E24" s="81"/>
      <c r="F24" s="82"/>
      <c r="G24" s="70">
        <f>+SUM(G4:G23)-G16-G17-G10-G11</f>
        <v>15155800</v>
      </c>
      <c r="H24" s="70">
        <f>+SUM(H4:H23)-H16-H17-H10-H11</f>
        <v>15598650.399999999</v>
      </c>
      <c r="I24" s="26">
        <f>+SUM(I4:I23)-I16-I17-I10-I11</f>
        <v>12275594.700000003</v>
      </c>
      <c r="J24" s="14"/>
    </row>
    <row r="25" spans="1:10" ht="16.149999999999999" customHeight="1" thickBot="1" x14ac:dyDescent="0.3">
      <c r="A25" s="27" t="s">
        <v>107</v>
      </c>
      <c r="B25" s="27"/>
      <c r="C25" s="28"/>
      <c r="D25" s="28"/>
      <c r="E25" s="28"/>
      <c r="F25" s="28"/>
      <c r="G25" s="73">
        <f>+G24</f>
        <v>15155800</v>
      </c>
      <c r="H25" s="73">
        <f>+H24</f>
        <v>15598650.399999999</v>
      </c>
      <c r="I25" s="33">
        <f>+I24</f>
        <v>12275594.700000003</v>
      </c>
    </row>
    <row r="27" spans="1:10" x14ac:dyDescent="0.25">
      <c r="H27" s="31"/>
    </row>
  </sheetData>
  <mergeCells count="2">
    <mergeCell ref="B24:F24"/>
    <mergeCell ref="A1:I1"/>
  </mergeCells>
  <pageMargins left="0.7" right="0.7" top="0.75" bottom="0.75" header="0.3" footer="0.3"/>
  <ignoredErrors>
    <ignoredError sqref="C4:E2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C7BA-8C38-4749-B4B7-7AFE23F67409}">
  <dimension ref="A1:N20"/>
  <sheetViews>
    <sheetView zoomScale="120" zoomScaleNormal="120" workbookViewId="0">
      <selection activeCell="J26" sqref="J26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7" width="7.7109375" style="3" customWidth="1"/>
    <col min="18" max="16384" width="20" style="3"/>
  </cols>
  <sheetData>
    <row r="1" spans="1:14" ht="12.75" x14ac:dyDescent="0.2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</row>
    <row r="2" spans="1:14" ht="13.5" thickBot="1" x14ac:dyDescent="0.3">
      <c r="J2" s="4" t="s">
        <v>0</v>
      </c>
    </row>
    <row r="3" spans="1:14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84</v>
      </c>
    </row>
    <row r="4" spans="1:14" ht="15" customHeight="1" x14ac:dyDescent="0.25">
      <c r="A4" s="7" t="s">
        <v>133</v>
      </c>
      <c r="B4" s="42" t="s">
        <v>105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67">
        <v>799865</v>
      </c>
      <c r="I4" s="68">
        <v>900000</v>
      </c>
      <c r="J4" s="13">
        <v>810917.16</v>
      </c>
      <c r="K4" s="14"/>
      <c r="L4" s="31"/>
      <c r="M4" s="31"/>
      <c r="N4" s="31"/>
    </row>
    <row r="5" spans="1:14" ht="15" customHeight="1" x14ac:dyDescent="0.25">
      <c r="A5" s="7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944030</v>
      </c>
      <c r="I5" s="68">
        <v>809231.4</v>
      </c>
      <c r="J5" s="13">
        <v>589641.60999999987</v>
      </c>
      <c r="L5" s="31"/>
      <c r="M5" s="31"/>
      <c r="N5" s="31"/>
    </row>
    <row r="6" spans="1:14" ht="15" customHeight="1" x14ac:dyDescent="0.25">
      <c r="A6" s="7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146043</v>
      </c>
      <c r="I6" s="68">
        <v>175000</v>
      </c>
      <c r="J6" s="13">
        <v>159346.63999999998</v>
      </c>
      <c r="K6" s="14"/>
      <c r="L6" s="31"/>
      <c r="M6" s="31"/>
      <c r="N6" s="31"/>
    </row>
    <row r="7" spans="1:14" ht="15" customHeight="1" x14ac:dyDescent="0.25">
      <c r="A7" s="7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1013575</v>
      </c>
      <c r="I7" s="68">
        <v>993745</v>
      </c>
      <c r="J7" s="13">
        <v>988768.27</v>
      </c>
      <c r="K7" s="14"/>
      <c r="L7" s="31"/>
      <c r="M7" s="31"/>
      <c r="N7" s="31"/>
    </row>
    <row r="8" spans="1:14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  <c r="K8" s="14"/>
      <c r="L8" s="31"/>
      <c r="M8" s="31"/>
      <c r="N8" s="31"/>
    </row>
    <row r="9" spans="1:14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366514</v>
      </c>
      <c r="I9" s="68">
        <v>387946</v>
      </c>
      <c r="J9" s="13">
        <v>313265.39</v>
      </c>
      <c r="K9" s="14"/>
      <c r="L9" s="31"/>
      <c r="M9" s="31"/>
      <c r="N9" s="31"/>
    </row>
    <row r="10" spans="1:14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5009953</v>
      </c>
      <c r="I10" s="68">
        <v>4579437</v>
      </c>
      <c r="J10" s="13">
        <v>1591594.11</v>
      </c>
      <c r="K10" s="14"/>
      <c r="L10" s="31"/>
      <c r="M10" s="31"/>
      <c r="N10" s="31"/>
    </row>
    <row r="11" spans="1:14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308000</v>
      </c>
      <c r="I11" s="68">
        <v>778291</v>
      </c>
      <c r="J11" s="13">
        <v>773617.52</v>
      </c>
      <c r="K11" s="32"/>
      <c r="L11" s="31"/>
      <c r="M11" s="31"/>
      <c r="N11" s="31"/>
    </row>
    <row r="12" spans="1:14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  <c r="L12" s="31"/>
      <c r="M12" s="31"/>
      <c r="N12" s="31"/>
    </row>
    <row r="13" spans="1:14" ht="15" customHeight="1" x14ac:dyDescent="0.25">
      <c r="A13" s="16"/>
      <c r="B13" s="16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6567820</v>
      </c>
      <c r="I13" s="68">
        <v>6975000</v>
      </c>
      <c r="J13" s="13">
        <v>6969089.1600000001</v>
      </c>
      <c r="K13" s="14"/>
      <c r="L13" s="31"/>
      <c r="M13" s="31"/>
      <c r="N13" s="31"/>
    </row>
    <row r="14" spans="1:14" ht="15" customHeight="1" x14ac:dyDescent="0.25">
      <c r="A14" s="16"/>
      <c r="B14" s="16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  <c r="L14" s="31"/>
      <c r="M14" s="31"/>
      <c r="N14" s="31"/>
    </row>
    <row r="15" spans="1:14" ht="15" customHeight="1" x14ac:dyDescent="0.25">
      <c r="A15" s="16"/>
      <c r="B15" s="80" t="s">
        <v>106</v>
      </c>
      <c r="C15" s="81"/>
      <c r="D15" s="81"/>
      <c r="E15" s="81"/>
      <c r="F15" s="81"/>
      <c r="G15" s="82"/>
      <c r="H15" s="70">
        <f>+SUM(H4:H14)</f>
        <v>15155800</v>
      </c>
      <c r="I15" s="70">
        <f>+SUM(I4:I14)</f>
        <v>15598650.4</v>
      </c>
      <c r="J15" s="26">
        <f>+SUM(J4:J14)</f>
        <v>12196239.859999999</v>
      </c>
      <c r="K15" s="14"/>
    </row>
    <row r="16" spans="1:14" ht="16.149999999999999" customHeight="1" thickBot="1" x14ac:dyDescent="0.3">
      <c r="A16" s="27" t="s">
        <v>107</v>
      </c>
      <c r="B16" s="27"/>
      <c r="C16" s="28"/>
      <c r="D16" s="28"/>
      <c r="E16" s="28"/>
      <c r="F16" s="28"/>
      <c r="G16" s="28"/>
      <c r="H16" s="73">
        <f>H15</f>
        <v>15155800</v>
      </c>
      <c r="I16" s="73">
        <f t="shared" ref="I16:J16" si="0">I15</f>
        <v>15598650.4</v>
      </c>
      <c r="J16" s="33">
        <f t="shared" si="0"/>
        <v>12196239.859999999</v>
      </c>
    </row>
    <row r="17" spans="9:9" ht="12.75" x14ac:dyDescent="0.25">
      <c r="I17" s="31"/>
    </row>
    <row r="20" spans="9:9" ht="12.75" x14ac:dyDescent="0.25"/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2F2D-B36D-4247-88DD-5CFFB828EDEC}">
  <dimension ref="A1:G11"/>
  <sheetViews>
    <sheetView zoomScale="120" zoomScaleNormal="120" workbookViewId="0">
      <selection activeCell="H15" sqref="H15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7" ht="12.75" x14ac:dyDescent="0.25">
      <c r="A1" s="1" t="s">
        <v>111</v>
      </c>
      <c r="B1" s="1"/>
      <c r="C1" s="1"/>
      <c r="D1" s="1"/>
      <c r="E1" s="1"/>
      <c r="F1" s="1"/>
      <c r="G1" s="1"/>
    </row>
    <row r="2" spans="1:7" ht="13.5" thickBot="1" x14ac:dyDescent="0.3">
      <c r="G2" s="4" t="s">
        <v>0</v>
      </c>
    </row>
    <row r="3" spans="1:7" ht="31.5" customHeight="1" thickBot="1" x14ac:dyDescent="0.3">
      <c r="A3" s="5" t="s">
        <v>1</v>
      </c>
      <c r="B3" s="5" t="s">
        <v>2</v>
      </c>
      <c r="C3" s="5" t="s">
        <v>6</v>
      </c>
      <c r="D3" s="6" t="s">
        <v>65</v>
      </c>
      <c r="E3" s="6" t="s">
        <v>66</v>
      </c>
      <c r="F3" s="6" t="s">
        <v>67</v>
      </c>
      <c r="G3" s="6" t="s">
        <v>68</v>
      </c>
    </row>
    <row r="4" spans="1:7" ht="15" customHeight="1" x14ac:dyDescent="0.25">
      <c r="A4" s="7" t="s">
        <v>133</v>
      </c>
      <c r="B4" s="42" t="s">
        <v>105</v>
      </c>
      <c r="C4" s="54" t="s">
        <v>69</v>
      </c>
      <c r="D4" s="57">
        <v>80899.91</v>
      </c>
      <c r="E4" s="46">
        <v>12194694.790000003</v>
      </c>
      <c r="F4" s="46">
        <v>12196239.859999999</v>
      </c>
      <c r="G4" s="36">
        <v>79354.840000003576</v>
      </c>
    </row>
    <row r="5" spans="1:7" ht="15" customHeight="1" x14ac:dyDescent="0.25">
      <c r="A5" s="15"/>
      <c r="B5" s="16"/>
      <c r="C5" s="11" t="s">
        <v>70</v>
      </c>
      <c r="D5" s="39">
        <v>0</v>
      </c>
      <c r="E5" s="40">
        <v>0</v>
      </c>
      <c r="F5" s="40">
        <v>0</v>
      </c>
      <c r="G5" s="13">
        <v>0</v>
      </c>
    </row>
    <row r="6" spans="1:7" ht="15" customHeight="1" x14ac:dyDescent="0.25">
      <c r="A6" s="16"/>
      <c r="B6" s="58" t="s">
        <v>106</v>
      </c>
      <c r="C6" s="59"/>
      <c r="D6" s="26">
        <f>+D4+D5</f>
        <v>80899.91</v>
      </c>
      <c r="E6" s="26">
        <f>+E4+E5</f>
        <v>12194694.790000003</v>
      </c>
      <c r="F6" s="26">
        <f>+F4+F5</f>
        <v>12196239.859999999</v>
      </c>
      <c r="G6" s="26">
        <f>+G4+G5</f>
        <v>79354.840000003576</v>
      </c>
    </row>
    <row r="7" spans="1:7" ht="16.149999999999999" customHeight="1" thickBot="1" x14ac:dyDescent="0.3">
      <c r="A7" s="27" t="s">
        <v>107</v>
      </c>
      <c r="B7" s="27"/>
      <c r="C7" s="28"/>
      <c r="D7" s="33">
        <f>+D6</f>
        <v>80899.91</v>
      </c>
      <c r="E7" s="33">
        <f>+E6</f>
        <v>12194694.790000003</v>
      </c>
      <c r="F7" s="33">
        <f>+F6</f>
        <v>12196239.859999999</v>
      </c>
      <c r="G7" s="33">
        <f>+G6</f>
        <v>79354.840000003576</v>
      </c>
    </row>
    <row r="11" spans="1:7" ht="12.75" x14ac:dyDescent="0.25">
      <c r="D11" s="60"/>
      <c r="G11" s="3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1221-C117-466D-AD45-510E63C45347}">
  <dimension ref="A1:J29"/>
  <sheetViews>
    <sheetView zoomScale="120" zoomScaleNormal="120" workbookViewId="0">
      <selection activeCell="H33" sqref="H33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6384" width="20" style="3"/>
  </cols>
  <sheetData>
    <row r="1" spans="1:10" x14ac:dyDescent="0.25">
      <c r="A1" s="1" t="s">
        <v>114</v>
      </c>
      <c r="B1" s="1"/>
      <c r="C1" s="1"/>
      <c r="D1" s="1"/>
      <c r="E1" s="1"/>
      <c r="F1" s="1"/>
      <c r="G1" s="1"/>
      <c r="H1" s="1"/>
      <c r="I1" s="1"/>
    </row>
    <row r="2" spans="1:10" ht="13.5" thickBot="1" x14ac:dyDescent="0.3">
      <c r="I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0" ht="15" customHeight="1" x14ac:dyDescent="0.25">
      <c r="A4" s="7" t="s">
        <v>134</v>
      </c>
      <c r="B4" s="42" t="s">
        <v>112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  <c r="J4" s="14"/>
    </row>
    <row r="5" spans="1:10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</row>
    <row r="6" spans="1:10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  <c r="J6" s="14"/>
    </row>
    <row r="7" spans="1:10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0</v>
      </c>
      <c r="H7" s="68">
        <v>0</v>
      </c>
      <c r="I7" s="13">
        <v>0</v>
      </c>
      <c r="J7" s="14"/>
    </row>
    <row r="8" spans="1:10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  <c r="J8" s="14"/>
    </row>
    <row r="9" spans="1:10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68">
        <v>646000</v>
      </c>
      <c r="H9" s="68">
        <v>1532650</v>
      </c>
      <c r="I9" s="13">
        <v>805598.5</v>
      </c>
      <c r="J9" s="14"/>
    </row>
    <row r="10" spans="1:10" ht="15" customHeight="1" x14ac:dyDescent="0.25">
      <c r="A10" s="16"/>
      <c r="B10" s="16"/>
      <c r="C10" s="17"/>
      <c r="D10" s="10"/>
      <c r="E10" s="10"/>
      <c r="F10" s="63" t="s">
        <v>24</v>
      </c>
      <c r="G10" s="68">
        <v>640000</v>
      </c>
      <c r="H10" s="68">
        <v>1455000</v>
      </c>
      <c r="I10" s="13">
        <v>805598.5</v>
      </c>
      <c r="J10" s="14"/>
    </row>
    <row r="11" spans="1:10" ht="15" customHeight="1" x14ac:dyDescent="0.25">
      <c r="A11" s="16"/>
      <c r="B11" s="16"/>
      <c r="C11" s="17"/>
      <c r="D11" s="10"/>
      <c r="E11" s="10"/>
      <c r="F11" s="64" t="s">
        <v>25</v>
      </c>
      <c r="G11" s="68">
        <v>6000</v>
      </c>
      <c r="H11" s="68">
        <v>76150</v>
      </c>
      <c r="I11" s="13">
        <v>0</v>
      </c>
      <c r="J11" s="14"/>
    </row>
    <row r="12" spans="1:10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99000</v>
      </c>
      <c r="H12" s="68">
        <v>99000</v>
      </c>
      <c r="I12" s="13">
        <v>145245.84</v>
      </c>
      <c r="J12" s="14"/>
    </row>
    <row r="13" spans="1:10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2000</v>
      </c>
      <c r="H13" s="68">
        <v>2000</v>
      </c>
      <c r="I13" s="13">
        <v>1500</v>
      </c>
      <c r="J13" s="32"/>
    </row>
    <row r="14" spans="1:10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  <c r="J14" s="32"/>
    </row>
    <row r="15" spans="1:10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887000</v>
      </c>
      <c r="H15" s="68">
        <v>190123</v>
      </c>
      <c r="I15" s="13">
        <v>133085.54999999999</v>
      </c>
      <c r="J15" s="32"/>
    </row>
    <row r="16" spans="1:10" ht="15" customHeight="1" x14ac:dyDescent="0.25">
      <c r="A16" s="16"/>
      <c r="B16" s="16"/>
      <c r="C16" s="17"/>
      <c r="D16" s="10"/>
      <c r="E16" s="10"/>
      <c r="F16" s="65" t="s">
        <v>24</v>
      </c>
      <c r="G16" s="67">
        <v>887000</v>
      </c>
      <c r="H16" s="68">
        <v>190123</v>
      </c>
      <c r="I16" s="13">
        <v>133085.54999999999</v>
      </c>
      <c r="J16" s="32"/>
    </row>
    <row r="17" spans="1:10" ht="15" customHeight="1" x14ac:dyDescent="0.25">
      <c r="A17" s="16"/>
      <c r="B17" s="16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  <c r="J17" s="32"/>
    </row>
    <row r="18" spans="1:10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  <c r="J18" s="32"/>
    </row>
    <row r="19" spans="1:10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0</v>
      </c>
      <c r="H19" s="68">
        <v>0</v>
      </c>
      <c r="I19" s="13">
        <v>0</v>
      </c>
      <c r="J19" s="32"/>
    </row>
    <row r="20" spans="1:10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  <c r="J20" s="32"/>
    </row>
    <row r="21" spans="1:10" ht="15" customHeight="1" x14ac:dyDescent="0.25">
      <c r="A21" s="16"/>
      <c r="B21" s="16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  <c r="J21" s="14"/>
    </row>
    <row r="22" spans="1:10" ht="15" customHeight="1" x14ac:dyDescent="0.25">
      <c r="A22" s="16"/>
      <c r="B22" s="16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0</v>
      </c>
      <c r="H22" s="68">
        <v>0</v>
      </c>
      <c r="I22" s="13">
        <v>611.41</v>
      </c>
      <c r="J22" s="14"/>
    </row>
    <row r="23" spans="1:10" ht="15" customHeight="1" x14ac:dyDescent="0.25">
      <c r="A23" s="16"/>
      <c r="B23" s="16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22965</v>
      </c>
      <c r="I23" s="13">
        <v>22964.05</v>
      </c>
      <c r="J23" s="14"/>
    </row>
    <row r="24" spans="1:10" ht="15" customHeight="1" x14ac:dyDescent="0.25">
      <c r="A24" s="16"/>
      <c r="B24" s="80" t="s">
        <v>113</v>
      </c>
      <c r="C24" s="81"/>
      <c r="D24" s="81"/>
      <c r="E24" s="81"/>
      <c r="F24" s="82"/>
      <c r="G24" s="70">
        <f>+SUM(G4:G23)-G16-G17-G10-G11</f>
        <v>1634000</v>
      </c>
      <c r="H24" s="70">
        <f>+SUM(H4:H23)-H16-H17-H10-H11</f>
        <v>1846738</v>
      </c>
      <c r="I24" s="26">
        <f>+SUM(I4:I23)-I16-I17-I10-I11</f>
        <v>1109005.3500000001</v>
      </c>
      <c r="J24" s="14"/>
    </row>
    <row r="25" spans="1:10" ht="16.149999999999999" customHeight="1" thickBot="1" x14ac:dyDescent="0.3">
      <c r="A25" s="27" t="s">
        <v>139</v>
      </c>
      <c r="B25" s="27"/>
      <c r="C25" s="28"/>
      <c r="D25" s="28"/>
      <c r="E25" s="28"/>
      <c r="F25" s="28"/>
      <c r="G25" s="73">
        <f>+G24</f>
        <v>1634000</v>
      </c>
      <c r="H25" s="73">
        <f>+H24</f>
        <v>1846738</v>
      </c>
      <c r="I25" s="33">
        <f>+I24</f>
        <v>1109005.3500000001</v>
      </c>
    </row>
    <row r="27" spans="1:10" x14ac:dyDescent="0.25">
      <c r="H27" s="31"/>
    </row>
    <row r="29" spans="1:10" x14ac:dyDescent="0.25">
      <c r="G29" s="31"/>
    </row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19FB-7812-4B08-9DB3-D7B1985AA3E1}">
  <dimension ref="A1:K50"/>
  <sheetViews>
    <sheetView zoomScale="120" zoomScaleNormal="120" workbookViewId="0">
      <selection activeCell="A16" sqref="A16:XFD16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1" width="7.7109375" style="3" customWidth="1"/>
    <col min="12" max="16384" width="20" style="3"/>
  </cols>
  <sheetData>
    <row r="1" spans="1:11" x14ac:dyDescent="0.25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ht="15" customHeight="1" x14ac:dyDescent="0.25">
      <c r="A4" s="7" t="s">
        <v>56</v>
      </c>
      <c r="B4" s="8" t="s">
        <v>10</v>
      </c>
      <c r="C4" s="9" t="s">
        <v>11</v>
      </c>
      <c r="D4" s="10" t="s">
        <v>12</v>
      </c>
      <c r="E4" s="10" t="s">
        <v>12</v>
      </c>
      <c r="F4" s="10" t="s">
        <v>12</v>
      </c>
      <c r="G4" s="11" t="s">
        <v>57</v>
      </c>
      <c r="H4" s="67">
        <v>439245</v>
      </c>
      <c r="I4" s="68">
        <v>514060</v>
      </c>
      <c r="J4" s="13">
        <v>363535.26</v>
      </c>
      <c r="K4" s="14"/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462050</v>
      </c>
      <c r="I5" s="68">
        <v>518704</v>
      </c>
      <c r="J5" s="13">
        <v>310424.32000000001</v>
      </c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0</v>
      </c>
      <c r="I6" s="68">
        <v>0</v>
      </c>
      <c r="J6" s="13">
        <v>0</v>
      </c>
      <c r="K6" s="14"/>
    </row>
    <row r="7" spans="1:11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0</v>
      </c>
      <c r="I7" s="68">
        <v>0</v>
      </c>
      <c r="J7" s="13">
        <v>0</v>
      </c>
      <c r="K7" s="14"/>
    </row>
    <row r="8" spans="1:11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  <c r="K8" s="14"/>
    </row>
    <row r="9" spans="1:11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27500</v>
      </c>
      <c r="I9" s="68">
        <v>20200</v>
      </c>
      <c r="J9" s="13">
        <v>19916.810000000001</v>
      </c>
      <c r="K9" s="14"/>
    </row>
    <row r="10" spans="1:11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71945</v>
      </c>
      <c r="I10" s="68">
        <v>75095</v>
      </c>
      <c r="J10" s="13">
        <v>29791.030000000002</v>
      </c>
      <c r="K10" s="14"/>
    </row>
    <row r="11" spans="1:11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  <c r="K11" s="13"/>
    </row>
    <row r="12" spans="1:11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</row>
    <row r="13" spans="1:11" ht="15" customHeight="1" x14ac:dyDescent="0.25">
      <c r="A13" s="16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0</v>
      </c>
      <c r="I13" s="68">
        <v>0</v>
      </c>
      <c r="J13" s="13">
        <v>0</v>
      </c>
      <c r="K13" s="14"/>
    </row>
    <row r="14" spans="1:11" ht="15" customHeight="1" x14ac:dyDescent="0.25">
      <c r="A14" s="16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</row>
    <row r="15" spans="1:11" ht="15" customHeight="1" x14ac:dyDescent="0.25">
      <c r="A15" s="16"/>
      <c r="B15" s="80" t="s">
        <v>46</v>
      </c>
      <c r="C15" s="81"/>
      <c r="D15" s="81"/>
      <c r="E15" s="81"/>
      <c r="F15" s="81"/>
      <c r="G15" s="82"/>
      <c r="H15" s="69">
        <f>+SUM(H4:H14)</f>
        <v>1000740</v>
      </c>
      <c r="I15" s="70">
        <f>+SUM(I4:I14)</f>
        <v>1128059</v>
      </c>
      <c r="J15" s="26">
        <f>+SUM(J4:J14)</f>
        <v>723667.42000000016</v>
      </c>
      <c r="K15" s="14"/>
    </row>
    <row r="16" spans="1:11" ht="16.149999999999999" customHeight="1" thickBot="1" x14ac:dyDescent="0.3">
      <c r="A16" s="27" t="s">
        <v>64</v>
      </c>
      <c r="B16" s="27"/>
      <c r="C16" s="28"/>
      <c r="D16" s="28"/>
      <c r="E16" s="28"/>
      <c r="F16" s="28"/>
      <c r="G16" s="28"/>
      <c r="H16" s="71">
        <f>H15</f>
        <v>1000740</v>
      </c>
      <c r="I16" s="71">
        <f t="shared" ref="I16:J16" si="0">I15</f>
        <v>1128059</v>
      </c>
      <c r="J16" s="29">
        <f t="shared" si="0"/>
        <v>723667.42000000016</v>
      </c>
    </row>
    <row r="17" spans="1:9" x14ac:dyDescent="0.25">
      <c r="A17" s="30"/>
    </row>
    <row r="18" spans="1:9" x14ac:dyDescent="0.25">
      <c r="A18" s="30"/>
      <c r="I18" s="31"/>
    </row>
    <row r="19" spans="1:9" x14ac:dyDescent="0.25">
      <c r="A19" s="30"/>
    </row>
    <row r="20" spans="1:9" x14ac:dyDescent="0.25">
      <c r="A20" s="30"/>
    </row>
    <row r="21" spans="1:9" x14ac:dyDescent="0.25">
      <c r="A21" s="30"/>
    </row>
    <row r="22" spans="1:9" x14ac:dyDescent="0.25">
      <c r="A22" s="30"/>
    </row>
    <row r="23" spans="1:9" x14ac:dyDescent="0.25">
      <c r="A23" s="30"/>
    </row>
    <row r="24" spans="1:9" x14ac:dyDescent="0.25">
      <c r="A24" s="30"/>
    </row>
    <row r="25" spans="1:9" x14ac:dyDescent="0.25">
      <c r="A25" s="30"/>
    </row>
    <row r="26" spans="1:9" x14ac:dyDescent="0.25">
      <c r="A26" s="30"/>
    </row>
    <row r="27" spans="1:9" x14ac:dyDescent="0.25">
      <c r="A27" s="30"/>
    </row>
    <row r="28" spans="1:9" x14ac:dyDescent="0.25">
      <c r="A28" s="30"/>
    </row>
    <row r="29" spans="1:9" x14ac:dyDescent="0.25">
      <c r="A29" s="30"/>
    </row>
    <row r="30" spans="1:9" x14ac:dyDescent="0.25">
      <c r="A30" s="30"/>
    </row>
    <row r="31" spans="1:9" x14ac:dyDescent="0.25">
      <c r="A31" s="30"/>
    </row>
    <row r="32" spans="1:9" x14ac:dyDescent="0.25">
      <c r="A32" s="30"/>
    </row>
    <row r="33" spans="1:1" x14ac:dyDescent="0.25">
      <c r="A33" s="30"/>
    </row>
    <row r="34" spans="1:1" x14ac:dyDescent="0.25">
      <c r="A34" s="30"/>
    </row>
    <row r="35" spans="1:1" x14ac:dyDescent="0.25">
      <c r="A35" s="30"/>
    </row>
    <row r="36" spans="1:1" x14ac:dyDescent="0.25">
      <c r="A36" s="30"/>
    </row>
    <row r="37" spans="1:1" x14ac:dyDescent="0.25">
      <c r="A37" s="30"/>
    </row>
    <row r="38" spans="1:1" x14ac:dyDescent="0.25">
      <c r="A38" s="30"/>
    </row>
    <row r="39" spans="1:1" x14ac:dyDescent="0.25">
      <c r="A39" s="30"/>
    </row>
    <row r="40" spans="1:1" x14ac:dyDescent="0.25">
      <c r="A40" s="30"/>
    </row>
    <row r="41" spans="1:1" x14ac:dyDescent="0.25">
      <c r="A41" s="30"/>
    </row>
    <row r="42" spans="1:1" x14ac:dyDescent="0.25">
      <c r="A42" s="30"/>
    </row>
    <row r="43" spans="1:1" x14ac:dyDescent="0.25">
      <c r="A43" s="30"/>
    </row>
    <row r="44" spans="1:1" x14ac:dyDescent="0.25">
      <c r="A44" s="30"/>
    </row>
    <row r="45" spans="1:1" x14ac:dyDescent="0.25">
      <c r="A45" s="30"/>
    </row>
    <row r="46" spans="1:1" x14ac:dyDescent="0.25">
      <c r="A46" s="30"/>
    </row>
    <row r="47" spans="1:1" x14ac:dyDescent="0.25">
      <c r="A47" s="30"/>
    </row>
    <row r="48" spans="1:1" x14ac:dyDescent="0.25">
      <c r="A48" s="30"/>
    </row>
    <row r="50" s="3" customFormat="1" x14ac:dyDescent="0.25"/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D76B-22D1-4DA1-A4C6-249D1DB552DA}">
  <dimension ref="A1:N20"/>
  <sheetViews>
    <sheetView zoomScale="120" zoomScaleNormal="120" workbookViewId="0">
      <selection activeCell="H22" sqref="H22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7" width="7.7109375" style="3" customWidth="1"/>
    <col min="18" max="16384" width="20" style="3"/>
  </cols>
  <sheetData>
    <row r="1" spans="1:14" ht="12.75" x14ac:dyDescent="0.25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</row>
    <row r="2" spans="1:14" ht="13.5" thickBot="1" x14ac:dyDescent="0.3">
      <c r="J2" s="4" t="s">
        <v>0</v>
      </c>
    </row>
    <row r="3" spans="1:14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84</v>
      </c>
    </row>
    <row r="4" spans="1:14" ht="15" customHeight="1" x14ac:dyDescent="0.25">
      <c r="A4" s="7" t="s">
        <v>134</v>
      </c>
      <c r="B4" s="42" t="s">
        <v>112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67">
        <v>488286</v>
      </c>
      <c r="I4" s="68">
        <v>488286</v>
      </c>
      <c r="J4" s="13">
        <v>409489.49</v>
      </c>
      <c r="K4" s="14"/>
      <c r="L4" s="31"/>
      <c r="M4" s="31"/>
      <c r="N4" s="31"/>
    </row>
    <row r="5" spans="1:14" ht="15" customHeight="1" x14ac:dyDescent="0.25">
      <c r="A5" s="7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975409</v>
      </c>
      <c r="I5" s="68">
        <v>693024</v>
      </c>
      <c r="J5" s="13">
        <v>303167.81000000006</v>
      </c>
      <c r="L5" s="31"/>
      <c r="M5" s="31"/>
      <c r="N5" s="31"/>
    </row>
    <row r="6" spans="1:14" ht="15" customHeight="1" x14ac:dyDescent="0.25">
      <c r="A6" s="7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0</v>
      </c>
      <c r="I6" s="68">
        <v>0</v>
      </c>
      <c r="J6" s="13">
        <v>0</v>
      </c>
      <c r="K6" s="14"/>
      <c r="L6" s="31"/>
      <c r="M6" s="31"/>
      <c r="N6" s="31"/>
    </row>
    <row r="7" spans="1:14" ht="15" customHeight="1" x14ac:dyDescent="0.25">
      <c r="A7" s="7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21500</v>
      </c>
      <c r="I7" s="68">
        <v>21500</v>
      </c>
      <c r="J7" s="13">
        <v>7363.26</v>
      </c>
      <c r="K7" s="14"/>
      <c r="L7" s="31"/>
      <c r="M7" s="31"/>
      <c r="N7" s="31"/>
    </row>
    <row r="8" spans="1:14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19000</v>
      </c>
      <c r="J8" s="13">
        <v>16756.8</v>
      </c>
      <c r="K8" s="14"/>
      <c r="L8" s="31"/>
      <c r="M8" s="31"/>
      <c r="N8" s="31"/>
    </row>
    <row r="9" spans="1:14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9205</v>
      </c>
      <c r="I9" s="68">
        <v>9205</v>
      </c>
      <c r="J9" s="13">
        <v>3216.5299999999997</v>
      </c>
      <c r="K9" s="14"/>
      <c r="L9" s="31"/>
      <c r="M9" s="31"/>
      <c r="N9" s="31"/>
    </row>
    <row r="10" spans="1:14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139600</v>
      </c>
      <c r="I10" s="68">
        <v>615723</v>
      </c>
      <c r="J10" s="13">
        <v>149396.03999999998</v>
      </c>
      <c r="K10" s="14"/>
      <c r="L10" s="31"/>
      <c r="M10" s="31"/>
      <c r="N10" s="31"/>
    </row>
    <row r="11" spans="1:14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  <c r="K11" s="32"/>
      <c r="L11" s="31"/>
      <c r="M11" s="31"/>
      <c r="N11" s="31"/>
    </row>
    <row r="12" spans="1:14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  <c r="L12" s="31"/>
      <c r="M12" s="31"/>
      <c r="N12" s="31"/>
    </row>
    <row r="13" spans="1:14" ht="15" customHeight="1" x14ac:dyDescent="0.25">
      <c r="A13" s="16"/>
      <c r="B13" s="16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0</v>
      </c>
      <c r="I13" s="68">
        <v>0</v>
      </c>
      <c r="J13" s="13">
        <v>0</v>
      </c>
      <c r="K13" s="14"/>
      <c r="L13" s="31"/>
      <c r="M13" s="31"/>
      <c r="N13" s="31"/>
    </row>
    <row r="14" spans="1:14" ht="15" customHeight="1" x14ac:dyDescent="0.25">
      <c r="A14" s="16"/>
      <c r="B14" s="16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  <c r="L14" s="31"/>
      <c r="M14" s="31"/>
      <c r="N14" s="31"/>
    </row>
    <row r="15" spans="1:14" ht="15" customHeight="1" x14ac:dyDescent="0.25">
      <c r="A15" s="16"/>
      <c r="B15" s="80" t="s">
        <v>113</v>
      </c>
      <c r="C15" s="81"/>
      <c r="D15" s="81"/>
      <c r="E15" s="81"/>
      <c r="F15" s="81"/>
      <c r="G15" s="82"/>
      <c r="H15" s="70">
        <f>+SUM(H4:H14)</f>
        <v>1634000</v>
      </c>
      <c r="I15" s="70">
        <f>+SUM(I4:I14)</f>
        <v>1846738</v>
      </c>
      <c r="J15" s="26">
        <f>+SUM(J4:J14)</f>
        <v>889389.93000000017</v>
      </c>
      <c r="K15" s="14"/>
    </row>
    <row r="16" spans="1:14" ht="16.149999999999999" customHeight="1" thickBot="1" x14ac:dyDescent="0.3">
      <c r="A16" s="27" t="s">
        <v>139</v>
      </c>
      <c r="B16" s="27"/>
      <c r="C16" s="28"/>
      <c r="D16" s="28"/>
      <c r="E16" s="28"/>
      <c r="F16" s="28"/>
      <c r="G16" s="28"/>
      <c r="H16" s="73">
        <f>H15</f>
        <v>1634000</v>
      </c>
      <c r="I16" s="73">
        <f t="shared" ref="I16:J16" si="0">I15</f>
        <v>1846738</v>
      </c>
      <c r="J16" s="33">
        <f t="shared" si="0"/>
        <v>889389.93000000017</v>
      </c>
    </row>
    <row r="17" spans="9:9" ht="12.75" x14ac:dyDescent="0.25">
      <c r="I17" s="31"/>
    </row>
    <row r="20" spans="9:9" ht="12.75" x14ac:dyDescent="0.25"/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5F87-FC1F-456F-AC6A-B4711C0FA4B8}">
  <dimension ref="A1:G11"/>
  <sheetViews>
    <sheetView zoomScale="120" zoomScaleNormal="120" workbookViewId="0">
      <selection activeCell="F45" sqref="F45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7" ht="12.75" x14ac:dyDescent="0.25">
      <c r="A1" s="1" t="s">
        <v>116</v>
      </c>
      <c r="B1" s="1"/>
      <c r="C1" s="1"/>
      <c r="D1" s="1"/>
      <c r="E1" s="1"/>
      <c r="F1" s="1"/>
      <c r="G1" s="1"/>
    </row>
    <row r="2" spans="1:7" ht="13.5" thickBot="1" x14ac:dyDescent="0.3">
      <c r="G2" s="4" t="s">
        <v>0</v>
      </c>
    </row>
    <row r="3" spans="1:7" ht="31.5" customHeight="1" thickBot="1" x14ac:dyDescent="0.3">
      <c r="A3" s="5" t="s">
        <v>1</v>
      </c>
      <c r="B3" s="5" t="s">
        <v>2</v>
      </c>
      <c r="C3" s="5" t="s">
        <v>6</v>
      </c>
      <c r="D3" s="6" t="s">
        <v>65</v>
      </c>
      <c r="E3" s="6" t="s">
        <v>66</v>
      </c>
      <c r="F3" s="6" t="s">
        <v>67</v>
      </c>
      <c r="G3" s="6" t="s">
        <v>68</v>
      </c>
    </row>
    <row r="4" spans="1:7" ht="15" customHeight="1" x14ac:dyDescent="0.25">
      <c r="A4" s="7" t="s">
        <v>134</v>
      </c>
      <c r="B4" s="42" t="s">
        <v>112</v>
      </c>
      <c r="C4" s="54" t="s">
        <v>69</v>
      </c>
      <c r="D4" s="57">
        <v>22964.05</v>
      </c>
      <c r="E4" s="46">
        <v>1086041.3</v>
      </c>
      <c r="F4" s="46">
        <v>889389.93000000017</v>
      </c>
      <c r="G4" s="36">
        <v>219615.41999999993</v>
      </c>
    </row>
    <row r="5" spans="1:7" ht="15" customHeight="1" x14ac:dyDescent="0.25">
      <c r="A5" s="15"/>
      <c r="B5" s="16"/>
      <c r="C5" s="11" t="s">
        <v>70</v>
      </c>
      <c r="D5" s="39">
        <v>5797.9500000000007</v>
      </c>
      <c r="E5" s="40">
        <v>68249.149999999994</v>
      </c>
      <c r="F5" s="40">
        <v>68462.58</v>
      </c>
      <c r="G5" s="13">
        <v>5584.5199999999895</v>
      </c>
    </row>
    <row r="6" spans="1:7" ht="15" customHeight="1" x14ac:dyDescent="0.25">
      <c r="A6" s="16"/>
      <c r="B6" s="61" t="s">
        <v>113</v>
      </c>
      <c r="C6" s="59"/>
      <c r="D6" s="26">
        <f>+D4+D5</f>
        <v>28762</v>
      </c>
      <c r="E6" s="26">
        <f>+E4+E5</f>
        <v>1154290.45</v>
      </c>
      <c r="F6" s="26">
        <f>+F4+F5</f>
        <v>957852.51000000013</v>
      </c>
      <c r="G6" s="26">
        <f>+G4+G5</f>
        <v>225199.93999999992</v>
      </c>
    </row>
    <row r="7" spans="1:7" ht="16.149999999999999" customHeight="1" thickBot="1" x14ac:dyDescent="0.3">
      <c r="A7" s="27" t="s">
        <v>139</v>
      </c>
      <c r="B7" s="27"/>
      <c r="C7" s="28"/>
      <c r="D7" s="33">
        <f>+D6</f>
        <v>28762</v>
      </c>
      <c r="E7" s="33">
        <f>+E6</f>
        <v>1154290.45</v>
      </c>
      <c r="F7" s="33">
        <f>+F6</f>
        <v>957852.51000000013</v>
      </c>
      <c r="G7" s="33">
        <f>+G6</f>
        <v>225199.93999999992</v>
      </c>
    </row>
    <row r="11" spans="1:7" ht="12.75" x14ac:dyDescent="0.25">
      <c r="D11" s="60"/>
      <c r="G11" s="3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61F8-F19B-429D-8057-5E12BC962A84}">
  <dimension ref="A1:O49"/>
  <sheetViews>
    <sheetView zoomScale="120" zoomScaleNormal="120" workbookViewId="0">
      <selection activeCell="K31" sqref="K31:L31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1" width="7.7109375" style="3" customWidth="1"/>
    <col min="12" max="12" width="11.28515625" style="3" bestFit="1" customWidth="1"/>
    <col min="13" max="14" width="7.7109375" style="3" customWidth="1"/>
    <col min="15" max="16384" width="20" style="3"/>
  </cols>
  <sheetData>
    <row r="1" spans="1:15" x14ac:dyDescent="0.25">
      <c r="A1" s="1" t="s">
        <v>117</v>
      </c>
      <c r="B1" s="2"/>
      <c r="C1" s="2"/>
      <c r="D1" s="2"/>
      <c r="E1" s="2"/>
      <c r="F1" s="2"/>
      <c r="G1" s="2"/>
      <c r="H1" s="2"/>
      <c r="I1" s="2"/>
    </row>
    <row r="2" spans="1:15" ht="13.5" thickBot="1" x14ac:dyDescent="0.3">
      <c r="I2" s="4" t="s">
        <v>0</v>
      </c>
    </row>
    <row r="3" spans="1:15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5" ht="15" customHeight="1" x14ac:dyDescent="0.25">
      <c r="A4" s="56" t="s">
        <v>135</v>
      </c>
      <c r="B4" s="42" t="s">
        <v>118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  <c r="L4" s="31"/>
      <c r="M4" s="31"/>
      <c r="N4" s="31"/>
      <c r="O4" s="31"/>
    </row>
    <row r="5" spans="1:15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  <c r="J5" s="13"/>
      <c r="K5" s="13"/>
      <c r="L5" s="31"/>
      <c r="M5" s="31"/>
      <c r="N5" s="31"/>
      <c r="O5" s="31"/>
    </row>
    <row r="6" spans="1:15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  <c r="L6" s="31"/>
      <c r="M6" s="31"/>
      <c r="N6" s="31"/>
      <c r="O6" s="31"/>
    </row>
    <row r="7" spans="1:15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0</v>
      </c>
      <c r="H7" s="68">
        <v>0</v>
      </c>
      <c r="I7" s="13">
        <v>0</v>
      </c>
      <c r="L7" s="31"/>
      <c r="M7" s="31"/>
      <c r="N7" s="31"/>
      <c r="O7" s="31"/>
    </row>
    <row r="8" spans="1:15" ht="15" customHeight="1" x14ac:dyDescent="0.25">
      <c r="A8" s="34"/>
      <c r="B8" s="18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  <c r="L8" s="31"/>
      <c r="M8" s="31"/>
      <c r="N8" s="31"/>
      <c r="O8" s="31"/>
    </row>
    <row r="9" spans="1:15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1" t="s">
        <v>23</v>
      </c>
      <c r="G9" s="68">
        <v>190000</v>
      </c>
      <c r="H9" s="68">
        <v>190000</v>
      </c>
      <c r="I9" s="13">
        <v>138427.06</v>
      </c>
      <c r="L9" s="31"/>
      <c r="M9" s="31"/>
      <c r="N9" s="31"/>
      <c r="O9" s="31"/>
    </row>
    <row r="10" spans="1:15" ht="15" customHeight="1" x14ac:dyDescent="0.25">
      <c r="A10" s="34"/>
      <c r="B10" s="18"/>
      <c r="C10" s="17"/>
      <c r="D10" s="10"/>
      <c r="E10" s="10"/>
      <c r="F10" s="63" t="s">
        <v>24</v>
      </c>
      <c r="G10" s="68">
        <v>190000</v>
      </c>
      <c r="H10" s="68">
        <v>190000</v>
      </c>
      <c r="I10" s="13">
        <v>136672.88</v>
      </c>
      <c r="L10" s="31"/>
      <c r="M10" s="31"/>
      <c r="N10" s="31"/>
      <c r="O10" s="31"/>
    </row>
    <row r="11" spans="1:15" ht="15" customHeight="1" x14ac:dyDescent="0.25">
      <c r="A11" s="34"/>
      <c r="B11" s="18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  <c r="L11" s="31"/>
      <c r="M11" s="31"/>
      <c r="N11" s="31"/>
      <c r="O11" s="31"/>
    </row>
    <row r="12" spans="1:15" ht="15" customHeight="1" x14ac:dyDescent="0.25">
      <c r="A12" s="34"/>
      <c r="B12" s="18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0</v>
      </c>
      <c r="H12" s="68">
        <v>0</v>
      </c>
      <c r="I12" s="13">
        <v>226.1</v>
      </c>
      <c r="L12" s="31"/>
      <c r="M12" s="31"/>
      <c r="N12" s="31"/>
      <c r="O12" s="31"/>
    </row>
    <row r="13" spans="1:15" ht="15" customHeight="1" x14ac:dyDescent="0.25">
      <c r="A13" s="34"/>
      <c r="B13" s="18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0</v>
      </c>
      <c r="H13" s="68">
        <v>0</v>
      </c>
      <c r="I13" s="13">
        <v>0</v>
      </c>
      <c r="L13" s="31"/>
      <c r="M13" s="31"/>
      <c r="N13" s="31"/>
      <c r="O13" s="31"/>
    </row>
    <row r="14" spans="1:15" ht="15" customHeight="1" x14ac:dyDescent="0.25">
      <c r="A14" s="34"/>
      <c r="B14" s="18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  <c r="L14" s="37"/>
      <c r="M14" s="31"/>
      <c r="N14" s="31"/>
      <c r="O14" s="31"/>
    </row>
    <row r="15" spans="1:15" ht="15" customHeight="1" x14ac:dyDescent="0.25">
      <c r="A15" s="34"/>
      <c r="B15" s="18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0</v>
      </c>
      <c r="H15" s="68">
        <v>0</v>
      </c>
      <c r="I15" s="13">
        <v>0</v>
      </c>
      <c r="L15" s="37"/>
      <c r="M15" s="31"/>
      <c r="N15" s="31"/>
      <c r="O15" s="31"/>
    </row>
    <row r="16" spans="1:15" ht="15" customHeight="1" x14ac:dyDescent="0.25">
      <c r="A16" s="34"/>
      <c r="B16" s="18"/>
      <c r="C16" s="17"/>
      <c r="D16" s="10"/>
      <c r="E16" s="10"/>
      <c r="F16" s="65" t="s">
        <v>24</v>
      </c>
      <c r="G16" s="67">
        <v>0</v>
      </c>
      <c r="H16" s="68">
        <v>0</v>
      </c>
      <c r="I16" s="13">
        <v>0</v>
      </c>
      <c r="L16" s="37"/>
      <c r="M16" s="31"/>
      <c r="N16" s="31"/>
      <c r="O16" s="31"/>
    </row>
    <row r="17" spans="1:15" ht="15" customHeight="1" x14ac:dyDescent="0.25">
      <c r="A17" s="34"/>
      <c r="B17" s="18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  <c r="L17" s="37"/>
      <c r="M17" s="31"/>
      <c r="N17" s="31"/>
      <c r="O17" s="31"/>
    </row>
    <row r="18" spans="1:15" ht="15" customHeight="1" x14ac:dyDescent="0.25">
      <c r="A18" s="34"/>
      <c r="B18" s="18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  <c r="L18" s="37"/>
      <c r="M18" s="31"/>
      <c r="N18" s="31"/>
      <c r="O18" s="31"/>
    </row>
    <row r="19" spans="1:15" ht="15" customHeight="1" x14ac:dyDescent="0.25">
      <c r="A19" s="34"/>
      <c r="B19" s="18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0</v>
      </c>
      <c r="H19" s="68">
        <v>0</v>
      </c>
      <c r="I19" s="13">
        <v>0</v>
      </c>
      <c r="L19" s="37"/>
      <c r="M19" s="31"/>
      <c r="N19" s="31"/>
      <c r="O19" s="31"/>
    </row>
    <row r="20" spans="1:15" ht="15" customHeight="1" x14ac:dyDescent="0.25">
      <c r="A20" s="34"/>
      <c r="B20" s="18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  <c r="L20" s="37"/>
      <c r="M20" s="31"/>
      <c r="N20" s="31"/>
      <c r="O20" s="31"/>
    </row>
    <row r="21" spans="1:15" ht="15" customHeight="1" x14ac:dyDescent="0.25">
      <c r="A21" s="34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  <c r="L21" s="37"/>
      <c r="M21" s="31"/>
      <c r="N21" s="31"/>
      <c r="O21" s="31"/>
    </row>
    <row r="22" spans="1:15" ht="15" customHeight="1" x14ac:dyDescent="0.25">
      <c r="A22" s="34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0</v>
      </c>
      <c r="H22" s="68">
        <v>0</v>
      </c>
      <c r="I22" s="13">
        <v>0</v>
      </c>
      <c r="L22" s="31"/>
      <c r="M22" s="31"/>
      <c r="N22" s="31"/>
      <c r="O22" s="31"/>
    </row>
    <row r="23" spans="1:15" ht="15" customHeight="1" x14ac:dyDescent="0.25">
      <c r="A23" s="34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98250.29</v>
      </c>
      <c r="I23" s="13">
        <v>98250.29</v>
      </c>
      <c r="J23" s="13"/>
      <c r="K23" s="13"/>
      <c r="L23" s="31"/>
      <c r="M23" s="31"/>
      <c r="N23" s="31"/>
      <c r="O23" s="31"/>
    </row>
    <row r="24" spans="1:15" ht="15" customHeight="1" x14ac:dyDescent="0.25">
      <c r="A24" s="34"/>
      <c r="B24" s="80" t="s">
        <v>119</v>
      </c>
      <c r="C24" s="81"/>
      <c r="D24" s="81"/>
      <c r="E24" s="81"/>
      <c r="F24" s="82"/>
      <c r="G24" s="70">
        <f>+SUM(G4:G23)-G16-G17-G10-G11</f>
        <v>190000</v>
      </c>
      <c r="H24" s="70">
        <f>+SUM(H4:H23)-H16-H17-H10-H11</f>
        <v>288250.28999999998</v>
      </c>
      <c r="I24" s="26">
        <f>+SUM(I4:I23)-I16-I17-I10-I11</f>
        <v>236903.44999999995</v>
      </c>
      <c r="O24" s="31"/>
    </row>
    <row r="25" spans="1:15" ht="15" customHeight="1" x14ac:dyDescent="0.25">
      <c r="B25" s="62" t="s">
        <v>120</v>
      </c>
      <c r="C25" s="9" t="s">
        <v>11</v>
      </c>
      <c r="D25" s="10" t="s">
        <v>12</v>
      </c>
      <c r="E25" s="10" t="s">
        <v>12</v>
      </c>
      <c r="F25" s="11" t="s">
        <v>13</v>
      </c>
      <c r="G25" s="68">
        <v>0</v>
      </c>
      <c r="H25" s="68">
        <v>0</v>
      </c>
      <c r="I25" s="13">
        <v>0</v>
      </c>
      <c r="J25" s="14"/>
      <c r="L25" s="31"/>
      <c r="M25" s="31"/>
      <c r="N25" s="31"/>
    </row>
    <row r="26" spans="1:15" ht="15" customHeight="1" x14ac:dyDescent="0.25">
      <c r="B26" s="18"/>
      <c r="C26" s="9" t="s">
        <v>14</v>
      </c>
      <c r="D26" s="10" t="s">
        <v>12</v>
      </c>
      <c r="E26" s="10" t="s">
        <v>12</v>
      </c>
      <c r="F26" s="11" t="s">
        <v>15</v>
      </c>
      <c r="G26" s="68">
        <v>0</v>
      </c>
      <c r="H26" s="68">
        <v>0</v>
      </c>
      <c r="I26" s="13">
        <v>0</v>
      </c>
      <c r="L26" s="31"/>
      <c r="M26" s="31"/>
      <c r="N26" s="31"/>
    </row>
    <row r="27" spans="1:15" ht="15" customHeight="1" x14ac:dyDescent="0.25">
      <c r="B27" s="18"/>
      <c r="C27" s="17" t="s">
        <v>16</v>
      </c>
      <c r="D27" s="10" t="s">
        <v>12</v>
      </c>
      <c r="E27" s="10" t="s">
        <v>12</v>
      </c>
      <c r="F27" s="11" t="s">
        <v>17</v>
      </c>
      <c r="G27" s="68">
        <v>0</v>
      </c>
      <c r="H27" s="68">
        <v>0</v>
      </c>
      <c r="I27" s="13">
        <v>0</v>
      </c>
      <c r="J27" s="14"/>
      <c r="L27" s="31"/>
      <c r="M27" s="31"/>
      <c r="N27" s="31"/>
    </row>
    <row r="28" spans="1:15" ht="15" customHeight="1" x14ac:dyDescent="0.25">
      <c r="B28" s="18"/>
      <c r="C28" s="17" t="s">
        <v>18</v>
      </c>
      <c r="D28" s="10" t="s">
        <v>12</v>
      </c>
      <c r="E28" s="10" t="s">
        <v>12</v>
      </c>
      <c r="F28" s="11" t="s">
        <v>19</v>
      </c>
      <c r="G28" s="68">
        <v>0</v>
      </c>
      <c r="H28" s="68">
        <v>0</v>
      </c>
      <c r="I28" s="13">
        <v>0</v>
      </c>
      <c r="J28" s="14"/>
      <c r="L28" s="31"/>
      <c r="M28" s="31"/>
      <c r="N28" s="31"/>
    </row>
    <row r="29" spans="1:15" ht="15" customHeight="1" x14ac:dyDescent="0.25">
      <c r="A29" s="16"/>
      <c r="B29" s="16"/>
      <c r="C29" s="17" t="s">
        <v>20</v>
      </c>
      <c r="D29" s="10" t="s">
        <v>12</v>
      </c>
      <c r="E29" s="10" t="s">
        <v>12</v>
      </c>
      <c r="F29" s="11" t="s">
        <v>21</v>
      </c>
      <c r="G29" s="68">
        <v>0</v>
      </c>
      <c r="H29" s="68">
        <v>0</v>
      </c>
      <c r="I29" s="13">
        <v>0</v>
      </c>
      <c r="J29" s="14"/>
      <c r="L29" s="31"/>
      <c r="M29" s="31"/>
      <c r="N29" s="31"/>
    </row>
    <row r="30" spans="1:15" ht="15" customHeight="1" x14ac:dyDescent="0.25">
      <c r="A30" s="16"/>
      <c r="B30" s="16"/>
      <c r="C30" s="17" t="s">
        <v>22</v>
      </c>
      <c r="D30" s="10" t="s">
        <v>12</v>
      </c>
      <c r="E30" s="10" t="s">
        <v>12</v>
      </c>
      <c r="F30" s="11" t="s">
        <v>23</v>
      </c>
      <c r="G30" s="68">
        <v>0</v>
      </c>
      <c r="H30" s="68">
        <v>0</v>
      </c>
      <c r="I30" s="13">
        <v>0</v>
      </c>
      <c r="J30" s="14"/>
      <c r="L30" s="31"/>
      <c r="M30" s="31"/>
      <c r="N30" s="31"/>
    </row>
    <row r="31" spans="1:15" ht="15" customHeight="1" x14ac:dyDescent="0.25">
      <c r="A31" s="16"/>
      <c r="B31" s="16"/>
      <c r="C31" s="17"/>
      <c r="D31" s="10"/>
      <c r="E31" s="10"/>
      <c r="F31" s="63" t="s">
        <v>24</v>
      </c>
      <c r="G31" s="68">
        <v>0</v>
      </c>
      <c r="H31" s="68">
        <v>0</v>
      </c>
      <c r="I31" s="13">
        <v>0</v>
      </c>
      <c r="J31" s="14"/>
      <c r="L31" s="31"/>
      <c r="M31" s="31"/>
      <c r="N31" s="31"/>
    </row>
    <row r="32" spans="1:15" ht="15" customHeight="1" x14ac:dyDescent="0.25">
      <c r="A32" s="16"/>
      <c r="B32" s="16"/>
      <c r="C32" s="17"/>
      <c r="D32" s="10"/>
      <c r="E32" s="10"/>
      <c r="F32" s="64" t="s">
        <v>25</v>
      </c>
      <c r="G32" s="68">
        <v>0</v>
      </c>
      <c r="H32" s="68">
        <v>0</v>
      </c>
      <c r="I32" s="13">
        <v>0</v>
      </c>
      <c r="J32" s="14"/>
      <c r="L32" s="31"/>
      <c r="M32" s="31"/>
      <c r="N32" s="31"/>
    </row>
    <row r="33" spans="1:14" ht="15" customHeight="1" x14ac:dyDescent="0.25">
      <c r="A33" s="16"/>
      <c r="B33" s="16"/>
      <c r="C33" s="17" t="s">
        <v>26</v>
      </c>
      <c r="D33" s="10" t="s">
        <v>12</v>
      </c>
      <c r="E33" s="10" t="s">
        <v>12</v>
      </c>
      <c r="F33" s="11" t="s">
        <v>27</v>
      </c>
      <c r="G33" s="68">
        <v>12268084</v>
      </c>
      <c r="H33" s="68">
        <v>12181081</v>
      </c>
      <c r="I33" s="13">
        <v>5690063.0499999998</v>
      </c>
      <c r="J33" s="14"/>
      <c r="L33" s="31"/>
      <c r="M33" s="31"/>
      <c r="N33" s="31"/>
    </row>
    <row r="34" spans="1:14" ht="15" customHeight="1" x14ac:dyDescent="0.25">
      <c r="A34" s="16"/>
      <c r="B34" s="16"/>
      <c r="C34" s="17" t="s">
        <v>28</v>
      </c>
      <c r="D34" s="10" t="s">
        <v>12</v>
      </c>
      <c r="E34" s="10" t="s">
        <v>12</v>
      </c>
      <c r="F34" s="11" t="s">
        <v>29</v>
      </c>
      <c r="G34" s="68">
        <v>300000</v>
      </c>
      <c r="H34" s="68">
        <v>807500</v>
      </c>
      <c r="I34" s="13">
        <v>833133</v>
      </c>
      <c r="J34" s="32"/>
      <c r="L34" s="31"/>
      <c r="M34" s="31"/>
      <c r="N34" s="31"/>
    </row>
    <row r="35" spans="1:14" ht="15" customHeight="1" x14ac:dyDescent="0.25">
      <c r="A35" s="16"/>
      <c r="B35" s="16"/>
      <c r="C35" s="17" t="s">
        <v>30</v>
      </c>
      <c r="D35" s="10" t="s">
        <v>12</v>
      </c>
      <c r="E35" s="10" t="s">
        <v>12</v>
      </c>
      <c r="F35" s="11" t="s">
        <v>31</v>
      </c>
      <c r="G35" s="67">
        <v>0</v>
      </c>
      <c r="H35" s="68">
        <v>0</v>
      </c>
      <c r="I35" s="13">
        <v>0</v>
      </c>
      <c r="J35" s="14"/>
      <c r="L35" s="31"/>
      <c r="M35" s="31"/>
      <c r="N35" s="31"/>
    </row>
    <row r="36" spans="1:14" ht="15" customHeight="1" x14ac:dyDescent="0.25">
      <c r="A36" s="16"/>
      <c r="B36" s="16"/>
      <c r="C36" s="17" t="s">
        <v>32</v>
      </c>
      <c r="D36" s="10" t="s">
        <v>12</v>
      </c>
      <c r="E36" s="10" t="s">
        <v>12</v>
      </c>
      <c r="F36" s="11" t="s">
        <v>33</v>
      </c>
      <c r="G36" s="67">
        <v>0</v>
      </c>
      <c r="H36" s="68">
        <v>79503</v>
      </c>
      <c r="I36" s="13">
        <v>27286.3</v>
      </c>
      <c r="J36" s="14"/>
      <c r="L36" s="31"/>
      <c r="M36" s="31"/>
      <c r="N36" s="31"/>
    </row>
    <row r="37" spans="1:14" ht="15" customHeight="1" x14ac:dyDescent="0.25">
      <c r="A37" s="16"/>
      <c r="B37" s="16"/>
      <c r="C37" s="17"/>
      <c r="D37" s="10"/>
      <c r="E37" s="10"/>
      <c r="F37" s="65" t="s">
        <v>24</v>
      </c>
      <c r="G37" s="67">
        <v>0</v>
      </c>
      <c r="H37" s="68">
        <v>79503</v>
      </c>
      <c r="I37" s="13">
        <v>27286.3</v>
      </c>
      <c r="J37" s="14"/>
      <c r="L37" s="31"/>
      <c r="M37" s="31"/>
      <c r="N37" s="31"/>
    </row>
    <row r="38" spans="1:14" ht="15" customHeight="1" x14ac:dyDescent="0.25">
      <c r="A38" s="16"/>
      <c r="B38" s="16"/>
      <c r="C38" s="17"/>
      <c r="D38" s="10"/>
      <c r="E38" s="10"/>
      <c r="F38" s="66" t="s">
        <v>25</v>
      </c>
      <c r="G38" s="67">
        <v>0</v>
      </c>
      <c r="H38" s="68">
        <v>0</v>
      </c>
      <c r="I38" s="13">
        <v>0</v>
      </c>
      <c r="J38" s="14"/>
      <c r="L38" s="31"/>
      <c r="M38" s="31"/>
      <c r="N38" s="31"/>
    </row>
    <row r="39" spans="1:14" ht="15" customHeight="1" x14ac:dyDescent="0.25">
      <c r="A39" s="16"/>
      <c r="B39" s="16"/>
      <c r="C39" s="17" t="s">
        <v>34</v>
      </c>
      <c r="D39" s="10" t="s">
        <v>12</v>
      </c>
      <c r="E39" s="10" t="s">
        <v>12</v>
      </c>
      <c r="F39" s="11" t="s">
        <v>35</v>
      </c>
      <c r="G39" s="67">
        <v>0</v>
      </c>
      <c r="H39" s="68">
        <v>0</v>
      </c>
      <c r="I39" s="13">
        <v>0</v>
      </c>
      <c r="J39" s="14"/>
      <c r="L39" s="31"/>
      <c r="M39" s="31"/>
      <c r="N39" s="31"/>
    </row>
    <row r="40" spans="1:14" ht="15" customHeight="1" x14ac:dyDescent="0.25">
      <c r="A40" s="16"/>
      <c r="B40" s="16"/>
      <c r="C40" s="17" t="s">
        <v>36</v>
      </c>
      <c r="D40" s="10" t="s">
        <v>12</v>
      </c>
      <c r="E40" s="10" t="s">
        <v>12</v>
      </c>
      <c r="F40" s="11" t="s">
        <v>37</v>
      </c>
      <c r="G40" s="67">
        <v>4500000</v>
      </c>
      <c r="H40" s="68">
        <v>4500000</v>
      </c>
      <c r="I40" s="13">
        <v>4499400</v>
      </c>
      <c r="J40" s="14"/>
      <c r="L40" s="31"/>
      <c r="M40" s="31"/>
      <c r="N40" s="31"/>
    </row>
    <row r="41" spans="1:14" ht="15" customHeight="1" x14ac:dyDescent="0.25">
      <c r="A41" s="16"/>
      <c r="B41" s="16"/>
      <c r="C41" s="17" t="s">
        <v>38</v>
      </c>
      <c r="D41" s="10" t="s">
        <v>12</v>
      </c>
      <c r="E41" s="10" t="s">
        <v>12</v>
      </c>
      <c r="F41" s="11" t="s">
        <v>39</v>
      </c>
      <c r="G41" s="67">
        <v>0</v>
      </c>
      <c r="H41" s="68">
        <v>0</v>
      </c>
      <c r="I41" s="13">
        <v>0</v>
      </c>
      <c r="J41" s="14"/>
      <c r="L41" s="31"/>
      <c r="M41" s="31"/>
      <c r="N41" s="31"/>
    </row>
    <row r="42" spans="1:14" ht="15" customHeight="1" x14ac:dyDescent="0.25">
      <c r="A42" s="30"/>
      <c r="B42" s="18"/>
      <c r="C42" s="17" t="s">
        <v>40</v>
      </c>
      <c r="D42" s="10" t="s">
        <v>12</v>
      </c>
      <c r="E42" s="10" t="s">
        <v>12</v>
      </c>
      <c r="F42" s="11" t="s">
        <v>41</v>
      </c>
      <c r="G42" s="67">
        <v>0</v>
      </c>
      <c r="H42" s="68">
        <v>0</v>
      </c>
      <c r="I42" s="13">
        <v>0</v>
      </c>
      <c r="J42" s="14"/>
      <c r="L42" s="31"/>
      <c r="M42" s="31"/>
      <c r="N42" s="31"/>
    </row>
    <row r="43" spans="1:14" ht="15" customHeight="1" x14ac:dyDescent="0.25">
      <c r="A43" s="30"/>
      <c r="B43" s="18"/>
      <c r="C43" s="17" t="s">
        <v>42</v>
      </c>
      <c r="D43" s="10" t="s">
        <v>12</v>
      </c>
      <c r="E43" s="10" t="s">
        <v>12</v>
      </c>
      <c r="F43" s="11" t="s">
        <v>43</v>
      </c>
      <c r="G43" s="67">
        <v>0</v>
      </c>
      <c r="H43" s="68">
        <v>0</v>
      </c>
      <c r="I43" s="13">
        <v>0</v>
      </c>
      <c r="J43" s="14"/>
      <c r="L43" s="31"/>
      <c r="M43" s="31"/>
      <c r="N43" s="31"/>
    </row>
    <row r="44" spans="1:14" ht="15" customHeight="1" x14ac:dyDescent="0.25">
      <c r="A44" s="30"/>
      <c r="B44" s="18"/>
      <c r="C44" s="19" t="s">
        <v>44</v>
      </c>
      <c r="D44" s="20" t="s">
        <v>12</v>
      </c>
      <c r="E44" s="20" t="s">
        <v>12</v>
      </c>
      <c r="F44" s="21" t="s">
        <v>45</v>
      </c>
      <c r="G44" s="67">
        <v>0</v>
      </c>
      <c r="H44" s="68">
        <v>1368538.72</v>
      </c>
      <c r="I44" s="13">
        <v>1368538.72</v>
      </c>
      <c r="J44" s="14"/>
      <c r="L44" s="31"/>
      <c r="M44" s="31"/>
      <c r="N44" s="31"/>
    </row>
    <row r="45" spans="1:14" ht="15" customHeight="1" x14ac:dyDescent="0.25">
      <c r="A45" s="30"/>
      <c r="B45" s="80" t="s">
        <v>121</v>
      </c>
      <c r="C45" s="81"/>
      <c r="D45" s="81"/>
      <c r="E45" s="81"/>
      <c r="F45" s="82"/>
      <c r="G45" s="69">
        <f>+SUM(G25:G44)-G37-G38-G31-G32</f>
        <v>17068084</v>
      </c>
      <c r="H45" s="70">
        <f>+SUM(H25:H44)-H37-H38-H31-H32</f>
        <v>18936622.719999999</v>
      </c>
      <c r="I45" s="26">
        <f>+SUM(I25:I44)-I37-I38-I31-I32</f>
        <v>12418421.069999998</v>
      </c>
      <c r="J45" s="14"/>
      <c r="L45" s="31"/>
    </row>
    <row r="46" spans="1:14" ht="16.149999999999999" customHeight="1" thickBot="1" x14ac:dyDescent="0.3">
      <c r="A46" s="27" t="s">
        <v>137</v>
      </c>
      <c r="B46" s="27"/>
      <c r="C46" s="28"/>
      <c r="D46" s="28"/>
      <c r="E46" s="28"/>
      <c r="F46" s="28"/>
      <c r="G46" s="73">
        <f>G45+G24</f>
        <v>17258084</v>
      </c>
      <c r="H46" s="73">
        <f t="shared" ref="H46:I46" si="0">H45+H24</f>
        <v>19224873.009999998</v>
      </c>
      <c r="I46" s="33">
        <f t="shared" si="0"/>
        <v>12655324.519999998</v>
      </c>
    </row>
    <row r="48" spans="1:14" x14ac:dyDescent="0.25">
      <c r="H48" s="31"/>
      <c r="I48" s="31"/>
    </row>
    <row r="49" spans="8:8" x14ac:dyDescent="0.25">
      <c r="H49" s="31"/>
    </row>
  </sheetData>
  <mergeCells count="2">
    <mergeCell ref="B24:F24"/>
    <mergeCell ref="B45:F45"/>
  </mergeCells>
  <pageMargins left="0.7" right="0.7" top="0.75" bottom="0.75" header="0.3" footer="0.3"/>
  <ignoredErrors>
    <ignoredError sqref="C4:E23 C25:E4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66FC-5E8C-469F-A4FF-B79439B6B70B}">
  <dimension ref="A1:K60"/>
  <sheetViews>
    <sheetView zoomScale="120" zoomScaleNormal="120" workbookViewId="0">
      <selection activeCell="G16" sqref="G16:G17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1" width="7.7109375" style="3" customWidth="1"/>
    <col min="12" max="16384" width="20" style="3"/>
  </cols>
  <sheetData>
    <row r="1" spans="1:11" x14ac:dyDescent="0.25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ht="15" customHeight="1" x14ac:dyDescent="0.25">
      <c r="A4" s="56" t="s">
        <v>135</v>
      </c>
      <c r="B4" s="42" t="s">
        <v>118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67">
        <v>138225</v>
      </c>
      <c r="I4" s="68">
        <v>146431.03</v>
      </c>
      <c r="J4" s="13">
        <v>123630.12000000001</v>
      </c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51775</v>
      </c>
      <c r="I5" s="68">
        <v>137819.25999999998</v>
      </c>
      <c r="J5" s="13">
        <v>41870.060000000005</v>
      </c>
      <c r="K5" s="13"/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0</v>
      </c>
      <c r="I6" s="68">
        <v>0</v>
      </c>
      <c r="J6" s="13">
        <v>0</v>
      </c>
    </row>
    <row r="7" spans="1:11" ht="15" customHeight="1" x14ac:dyDescent="0.25">
      <c r="A7" s="47"/>
      <c r="B7" s="18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0</v>
      </c>
      <c r="I7" s="68">
        <v>0</v>
      </c>
      <c r="J7" s="13">
        <v>0</v>
      </c>
    </row>
    <row r="8" spans="1:11" ht="15" customHeight="1" x14ac:dyDescent="0.25">
      <c r="A8" s="34"/>
      <c r="B8" s="18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</row>
    <row r="9" spans="1:11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0</v>
      </c>
      <c r="I9" s="68">
        <v>4000</v>
      </c>
      <c r="J9" s="13">
        <v>1052.4000000000001</v>
      </c>
    </row>
    <row r="10" spans="1:11" ht="15" customHeight="1" x14ac:dyDescent="0.25">
      <c r="A10" s="34"/>
      <c r="B10" s="18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0</v>
      </c>
      <c r="I10" s="68">
        <v>0</v>
      </c>
      <c r="J10" s="13">
        <v>0</v>
      </c>
    </row>
    <row r="11" spans="1:11" ht="15" customHeight="1" x14ac:dyDescent="0.25">
      <c r="A11" s="34"/>
      <c r="B11" s="18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</row>
    <row r="12" spans="1:11" ht="15" customHeight="1" x14ac:dyDescent="0.25">
      <c r="A12" s="34"/>
      <c r="B12" s="18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</row>
    <row r="13" spans="1:11" ht="15" customHeight="1" x14ac:dyDescent="0.25">
      <c r="A13" s="34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0</v>
      </c>
      <c r="I13" s="68">
        <v>0</v>
      </c>
      <c r="J13" s="13">
        <v>0</v>
      </c>
    </row>
    <row r="14" spans="1:11" ht="15" customHeight="1" x14ac:dyDescent="0.25">
      <c r="A14" s="34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</row>
    <row r="15" spans="1:11" ht="15" customHeight="1" x14ac:dyDescent="0.25">
      <c r="A15" s="30"/>
      <c r="B15" s="80" t="s">
        <v>119</v>
      </c>
      <c r="C15" s="81"/>
      <c r="D15" s="81"/>
      <c r="E15" s="81"/>
      <c r="F15" s="81"/>
      <c r="G15" s="82"/>
      <c r="H15" s="70">
        <f>+SUM(H4:H14)</f>
        <v>190000</v>
      </c>
      <c r="I15" s="70">
        <f>+SUM(I4:I14)</f>
        <v>288250.28999999998</v>
      </c>
      <c r="J15" s="26">
        <f>+SUM(J4:J14)</f>
        <v>166552.58000000002</v>
      </c>
      <c r="K15" s="14"/>
    </row>
    <row r="16" spans="1:11" ht="15" customHeight="1" x14ac:dyDescent="0.25">
      <c r="A16" s="86"/>
      <c r="B16" s="8" t="s">
        <v>120</v>
      </c>
      <c r="C16" s="9" t="s">
        <v>11</v>
      </c>
      <c r="D16" s="10" t="s">
        <v>12</v>
      </c>
      <c r="E16" s="10" t="s">
        <v>12</v>
      </c>
      <c r="F16" s="10" t="s">
        <v>12</v>
      </c>
      <c r="G16" s="11" t="s">
        <v>57</v>
      </c>
      <c r="H16" s="67">
        <v>3875854</v>
      </c>
      <c r="I16" s="68">
        <v>3930304</v>
      </c>
      <c r="J16" s="13">
        <v>3634282.84</v>
      </c>
      <c r="K16" s="14"/>
    </row>
    <row r="17" spans="1:11" ht="15" customHeight="1" x14ac:dyDescent="0.25">
      <c r="A17" s="86"/>
      <c r="B17" s="16"/>
      <c r="C17" s="9" t="s">
        <v>14</v>
      </c>
      <c r="D17" s="10" t="s">
        <v>12</v>
      </c>
      <c r="E17" s="10" t="s">
        <v>12</v>
      </c>
      <c r="F17" s="10" t="s">
        <v>12</v>
      </c>
      <c r="G17" s="11" t="s">
        <v>58</v>
      </c>
      <c r="H17" s="67">
        <v>7593242</v>
      </c>
      <c r="I17" s="68">
        <v>8945704.0099999998</v>
      </c>
      <c r="J17" s="13">
        <v>5329327.41</v>
      </c>
    </row>
    <row r="18" spans="1:11" ht="15" customHeight="1" x14ac:dyDescent="0.25">
      <c r="A18" s="86"/>
      <c r="B18" s="16"/>
      <c r="C18" s="17" t="s">
        <v>16</v>
      </c>
      <c r="D18" s="10" t="s">
        <v>12</v>
      </c>
      <c r="E18" s="10" t="s">
        <v>12</v>
      </c>
      <c r="F18" s="10" t="s">
        <v>12</v>
      </c>
      <c r="G18" s="11" t="s">
        <v>59</v>
      </c>
      <c r="H18" s="67">
        <v>38640</v>
      </c>
      <c r="I18" s="68">
        <v>199600.84</v>
      </c>
      <c r="J18" s="13">
        <v>166569.54999999999</v>
      </c>
      <c r="K18" s="14"/>
    </row>
    <row r="19" spans="1:11" ht="15" customHeight="1" x14ac:dyDescent="0.25">
      <c r="A19" s="86"/>
      <c r="B19" s="16"/>
      <c r="C19" s="17" t="s">
        <v>18</v>
      </c>
      <c r="D19" s="10" t="s">
        <v>12</v>
      </c>
      <c r="E19" s="10" t="s">
        <v>12</v>
      </c>
      <c r="F19" s="10" t="s">
        <v>12</v>
      </c>
      <c r="G19" s="11" t="s">
        <v>23</v>
      </c>
      <c r="H19" s="67">
        <v>0</v>
      </c>
      <c r="I19" s="68">
        <v>0</v>
      </c>
      <c r="J19" s="13">
        <v>0</v>
      </c>
      <c r="K19" s="14"/>
    </row>
    <row r="20" spans="1:11" ht="15" customHeight="1" x14ac:dyDescent="0.25">
      <c r="A20" s="16"/>
      <c r="B20" s="16"/>
      <c r="C20" s="17" t="s">
        <v>20</v>
      </c>
      <c r="D20" s="10" t="s">
        <v>12</v>
      </c>
      <c r="E20" s="10" t="s">
        <v>12</v>
      </c>
      <c r="F20" s="10" t="s">
        <v>12</v>
      </c>
      <c r="G20" s="11" t="s">
        <v>60</v>
      </c>
      <c r="H20" s="67">
        <v>0</v>
      </c>
      <c r="I20" s="68">
        <v>0</v>
      </c>
      <c r="J20" s="13">
        <v>0</v>
      </c>
      <c r="K20" s="14"/>
    </row>
    <row r="21" spans="1:11" ht="15" customHeight="1" x14ac:dyDescent="0.25">
      <c r="A21" s="16"/>
      <c r="B21" s="16"/>
      <c r="C21" s="17" t="s">
        <v>22</v>
      </c>
      <c r="D21" s="10" t="s">
        <v>12</v>
      </c>
      <c r="E21" s="10" t="s">
        <v>12</v>
      </c>
      <c r="F21" s="10" t="s">
        <v>12</v>
      </c>
      <c r="G21" s="11" t="s">
        <v>61</v>
      </c>
      <c r="H21" s="67">
        <v>39598</v>
      </c>
      <c r="I21" s="68">
        <v>74201.66</v>
      </c>
      <c r="J21" s="13">
        <v>46738.83</v>
      </c>
      <c r="K21" s="14"/>
    </row>
    <row r="22" spans="1:11" ht="15" customHeight="1" x14ac:dyDescent="0.25">
      <c r="A22" s="16"/>
      <c r="B22" s="16"/>
      <c r="C22" s="17" t="s">
        <v>26</v>
      </c>
      <c r="D22" s="10" t="s">
        <v>12</v>
      </c>
      <c r="E22" s="10" t="s">
        <v>12</v>
      </c>
      <c r="F22" s="10" t="s">
        <v>12</v>
      </c>
      <c r="G22" s="11" t="s">
        <v>62</v>
      </c>
      <c r="H22" s="67">
        <v>1020750</v>
      </c>
      <c r="I22" s="68">
        <v>1286812.2100000002</v>
      </c>
      <c r="J22" s="13">
        <v>894380.2</v>
      </c>
      <c r="K22" s="14"/>
    </row>
    <row r="23" spans="1:11" ht="15" customHeight="1" x14ac:dyDescent="0.25">
      <c r="A23" s="16"/>
      <c r="B23" s="16"/>
      <c r="C23" s="17" t="s">
        <v>28</v>
      </c>
      <c r="D23" s="10" t="s">
        <v>12</v>
      </c>
      <c r="E23" s="10" t="s">
        <v>12</v>
      </c>
      <c r="F23" s="10" t="s">
        <v>12</v>
      </c>
      <c r="G23" s="11" t="s">
        <v>33</v>
      </c>
      <c r="H23" s="67">
        <v>0</v>
      </c>
      <c r="I23" s="68">
        <v>0</v>
      </c>
      <c r="J23" s="13">
        <v>0</v>
      </c>
      <c r="K23" s="13"/>
    </row>
    <row r="24" spans="1:11" ht="15" customHeight="1" x14ac:dyDescent="0.25">
      <c r="A24" s="16"/>
      <c r="B24" s="16"/>
      <c r="C24" s="17" t="s">
        <v>30</v>
      </c>
      <c r="D24" s="10" t="s">
        <v>12</v>
      </c>
      <c r="E24" s="10" t="s">
        <v>12</v>
      </c>
      <c r="F24" s="10" t="s">
        <v>12</v>
      </c>
      <c r="G24" s="11" t="s">
        <v>35</v>
      </c>
      <c r="H24" s="67">
        <v>0</v>
      </c>
      <c r="I24" s="68">
        <v>0</v>
      </c>
      <c r="J24" s="13">
        <v>0</v>
      </c>
      <c r="K24" s="14"/>
    </row>
    <row r="25" spans="1:11" ht="15" customHeight="1" x14ac:dyDescent="0.25">
      <c r="A25" s="16"/>
      <c r="B25" s="18"/>
      <c r="C25" s="17" t="s">
        <v>32</v>
      </c>
      <c r="D25" s="10" t="s">
        <v>12</v>
      </c>
      <c r="E25" s="10" t="s">
        <v>12</v>
      </c>
      <c r="F25" s="10" t="s">
        <v>12</v>
      </c>
      <c r="G25" s="11" t="s">
        <v>37</v>
      </c>
      <c r="H25" s="67">
        <v>4500000</v>
      </c>
      <c r="I25" s="68">
        <v>4500000</v>
      </c>
      <c r="J25" s="13">
        <v>2288333.3199999998</v>
      </c>
      <c r="K25" s="14"/>
    </row>
    <row r="26" spans="1:11" ht="15" customHeight="1" x14ac:dyDescent="0.25">
      <c r="A26" s="16"/>
      <c r="B26" s="18"/>
      <c r="C26" s="19" t="s">
        <v>34</v>
      </c>
      <c r="D26" s="20" t="s">
        <v>12</v>
      </c>
      <c r="E26" s="20" t="s">
        <v>12</v>
      </c>
      <c r="F26" s="20" t="s">
        <v>12</v>
      </c>
      <c r="G26" s="21" t="s">
        <v>63</v>
      </c>
      <c r="H26" s="67">
        <v>0</v>
      </c>
      <c r="I26" s="68">
        <v>0</v>
      </c>
      <c r="J26" s="13">
        <v>0</v>
      </c>
      <c r="K26" s="14"/>
    </row>
    <row r="27" spans="1:11" ht="15" customHeight="1" x14ac:dyDescent="0.25">
      <c r="A27" s="16"/>
      <c r="B27" s="80" t="s">
        <v>121</v>
      </c>
      <c r="C27" s="88"/>
      <c r="D27" s="88"/>
      <c r="E27" s="88"/>
      <c r="F27" s="88"/>
      <c r="G27" s="89"/>
      <c r="H27" s="69">
        <f>+SUM(H16:H26)</f>
        <v>17068084</v>
      </c>
      <c r="I27" s="70">
        <f>+SUM(I16:I26)</f>
        <v>18936622.719999999</v>
      </c>
      <c r="J27" s="26">
        <f>+SUM(J16:J26)</f>
        <v>12359632.15</v>
      </c>
      <c r="K27" s="14"/>
    </row>
    <row r="28" spans="1:11" ht="16.149999999999999" customHeight="1" thickBot="1" x14ac:dyDescent="0.3">
      <c r="A28" s="27" t="s">
        <v>137</v>
      </c>
      <c r="B28" s="27"/>
      <c r="C28" s="28"/>
      <c r="D28" s="28"/>
      <c r="E28" s="28"/>
      <c r="F28" s="28"/>
      <c r="G28" s="28"/>
      <c r="H28" s="71">
        <f>H27+H15</f>
        <v>17258084</v>
      </c>
      <c r="I28" s="71">
        <f t="shared" ref="I28:J28" si="0">I27+I15</f>
        <v>19224873.009999998</v>
      </c>
      <c r="J28" s="29">
        <f t="shared" si="0"/>
        <v>12526184.73</v>
      </c>
    </row>
    <row r="29" spans="1:11" x14ac:dyDescent="0.25">
      <c r="A29" s="30"/>
    </row>
    <row r="30" spans="1:11" x14ac:dyDescent="0.25">
      <c r="A30" s="30"/>
      <c r="I30" s="31"/>
    </row>
    <row r="31" spans="1:11" x14ac:dyDescent="0.25">
      <c r="A31" s="30"/>
      <c r="H31" s="31"/>
    </row>
    <row r="32" spans="1:11" x14ac:dyDescent="0.25">
      <c r="A32" s="30"/>
    </row>
    <row r="33" spans="1:1" x14ac:dyDescent="0.25">
      <c r="A33" s="30"/>
    </row>
    <row r="34" spans="1:1" x14ac:dyDescent="0.25">
      <c r="A34" s="30"/>
    </row>
    <row r="35" spans="1:1" x14ac:dyDescent="0.25">
      <c r="A35" s="30"/>
    </row>
    <row r="36" spans="1:1" x14ac:dyDescent="0.25">
      <c r="A36" s="30"/>
    </row>
    <row r="37" spans="1:1" x14ac:dyDescent="0.25">
      <c r="A37" s="30"/>
    </row>
    <row r="38" spans="1:1" x14ac:dyDescent="0.25">
      <c r="A38" s="30"/>
    </row>
    <row r="39" spans="1:1" x14ac:dyDescent="0.25">
      <c r="A39" s="30"/>
    </row>
    <row r="40" spans="1:1" x14ac:dyDescent="0.25">
      <c r="A40" s="30"/>
    </row>
    <row r="41" spans="1:1" x14ac:dyDescent="0.25">
      <c r="A41" s="30"/>
    </row>
    <row r="42" spans="1:1" x14ac:dyDescent="0.25">
      <c r="A42" s="30"/>
    </row>
    <row r="43" spans="1:1" x14ac:dyDescent="0.25">
      <c r="A43" s="30"/>
    </row>
    <row r="44" spans="1:1" x14ac:dyDescent="0.25">
      <c r="A44" s="30"/>
    </row>
    <row r="45" spans="1:1" x14ac:dyDescent="0.25">
      <c r="A45" s="30"/>
    </row>
    <row r="46" spans="1:1" x14ac:dyDescent="0.25">
      <c r="A46" s="30"/>
    </row>
    <row r="47" spans="1:1" x14ac:dyDescent="0.25">
      <c r="A47" s="30"/>
    </row>
    <row r="48" spans="1:1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  <row r="54" spans="1:1" x14ac:dyDescent="0.25">
      <c r="A54" s="30"/>
    </row>
    <row r="55" spans="1:1" x14ac:dyDescent="0.25">
      <c r="A55" s="30"/>
    </row>
    <row r="56" spans="1:1" x14ac:dyDescent="0.25">
      <c r="A56" s="30"/>
    </row>
    <row r="57" spans="1:1" x14ac:dyDescent="0.25">
      <c r="A57" s="30"/>
    </row>
    <row r="58" spans="1:1" x14ac:dyDescent="0.25">
      <c r="A58" s="30"/>
    </row>
    <row r="59" spans="1:1" x14ac:dyDescent="0.25">
      <c r="A59" s="30"/>
    </row>
    <row r="60" spans="1:1" x14ac:dyDescent="0.25">
      <c r="A60" s="30"/>
    </row>
  </sheetData>
  <mergeCells count="3">
    <mergeCell ref="B15:G15"/>
    <mergeCell ref="A16:A19"/>
    <mergeCell ref="B27:G27"/>
  </mergeCells>
  <pageMargins left="0.7" right="0.7" top="0.75" bottom="0.75" header="0.3" footer="0.3"/>
  <ignoredErrors>
    <ignoredError sqref="C4:F14 C16:F2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C2BD-CF53-4C7D-87BA-C4026B44F4F1}">
  <dimension ref="A1:L14"/>
  <sheetViews>
    <sheetView zoomScale="120" zoomScaleNormal="120" workbookViewId="0">
      <selection activeCell="G25" sqref="G25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12" x14ac:dyDescent="0.25">
      <c r="A1" s="84" t="s">
        <v>138</v>
      </c>
      <c r="B1" s="84"/>
      <c r="C1" s="84"/>
      <c r="D1" s="84"/>
      <c r="E1" s="84"/>
      <c r="F1" s="84"/>
      <c r="G1" s="84"/>
    </row>
    <row r="2" spans="1:12" ht="13.5" thickBot="1" x14ac:dyDescent="0.3">
      <c r="G2" s="4" t="s">
        <v>0</v>
      </c>
    </row>
    <row r="3" spans="1:12" ht="31.5" customHeight="1" thickBot="1" x14ac:dyDescent="0.3">
      <c r="A3" s="5" t="s">
        <v>1</v>
      </c>
      <c r="B3" s="5" t="s">
        <v>2</v>
      </c>
      <c r="C3" s="5" t="s">
        <v>6</v>
      </c>
      <c r="D3" s="6" t="s">
        <v>65</v>
      </c>
      <c r="E3" s="6" t="s">
        <v>66</v>
      </c>
      <c r="F3" s="6" t="s">
        <v>67</v>
      </c>
      <c r="G3" s="6" t="s">
        <v>68</v>
      </c>
    </row>
    <row r="4" spans="1:12" ht="15" customHeight="1" x14ac:dyDescent="0.25">
      <c r="A4" s="56" t="s">
        <v>135</v>
      </c>
      <c r="B4" s="62" t="s">
        <v>118</v>
      </c>
      <c r="C4" s="54" t="s">
        <v>69</v>
      </c>
      <c r="D4" s="12">
        <v>98250.29</v>
      </c>
      <c r="E4" s="13">
        <v>138653.15999999997</v>
      </c>
      <c r="F4" s="13">
        <v>166552.58000000002</v>
      </c>
      <c r="G4" s="36">
        <v>70350.869999999937</v>
      </c>
      <c r="H4" s="37"/>
      <c r="I4" s="37"/>
      <c r="J4" s="37"/>
    </row>
    <row r="5" spans="1:12" ht="15" customHeight="1" x14ac:dyDescent="0.25">
      <c r="A5" s="7"/>
      <c r="B5" s="16"/>
      <c r="C5" s="11" t="s">
        <v>70</v>
      </c>
      <c r="D5" s="39">
        <v>0</v>
      </c>
      <c r="E5" s="40">
        <v>0</v>
      </c>
      <c r="F5" s="40">
        <v>0</v>
      </c>
      <c r="G5" s="13">
        <v>0</v>
      </c>
      <c r="H5" s="37"/>
      <c r="I5" s="37"/>
      <c r="J5" s="37"/>
      <c r="K5" s="37"/>
      <c r="L5" s="37"/>
    </row>
    <row r="6" spans="1:12" ht="15" customHeight="1" x14ac:dyDescent="0.25">
      <c r="A6" s="7"/>
      <c r="B6" s="80" t="s">
        <v>119</v>
      </c>
      <c r="C6" s="82"/>
      <c r="D6" s="26">
        <f>+D4+D5</f>
        <v>98250.29</v>
      </c>
      <c r="E6" s="26">
        <f>+E4+E5</f>
        <v>138653.15999999997</v>
      </c>
      <c r="F6" s="26">
        <f>+F4+F5</f>
        <v>166552.58000000002</v>
      </c>
      <c r="G6" s="26">
        <f>+G4+G5</f>
        <v>70350.869999999937</v>
      </c>
      <c r="H6" s="37"/>
      <c r="I6" s="37"/>
      <c r="J6" s="37"/>
    </row>
    <row r="7" spans="1:12" ht="15" customHeight="1" x14ac:dyDescent="0.25">
      <c r="A7" s="15"/>
      <c r="B7" s="8" t="s">
        <v>120</v>
      </c>
      <c r="C7" s="35" t="s">
        <v>69</v>
      </c>
      <c r="D7" s="12">
        <v>1368538.72</v>
      </c>
      <c r="E7" s="13">
        <v>11049882.349999998</v>
      </c>
      <c r="F7" s="13">
        <v>12359632.15</v>
      </c>
      <c r="G7" s="13">
        <v>58788.919999998063</v>
      </c>
      <c r="H7" s="37"/>
      <c r="I7" s="37"/>
      <c r="J7" s="37"/>
    </row>
    <row r="8" spans="1:12" ht="15" customHeight="1" x14ac:dyDescent="0.25">
      <c r="A8" s="15"/>
      <c r="B8" s="38"/>
      <c r="C8" s="11" t="s">
        <v>70</v>
      </c>
      <c r="D8" s="12">
        <v>0</v>
      </c>
      <c r="E8" s="13">
        <v>0</v>
      </c>
      <c r="F8" s="13">
        <v>0</v>
      </c>
      <c r="G8" s="13">
        <v>0</v>
      </c>
      <c r="H8" s="37"/>
      <c r="I8" s="37"/>
      <c r="J8" s="37"/>
    </row>
    <row r="9" spans="1:12" ht="15" customHeight="1" x14ac:dyDescent="0.25">
      <c r="A9" s="16"/>
      <c r="B9" s="80" t="s">
        <v>121</v>
      </c>
      <c r="C9" s="85"/>
      <c r="D9" s="25">
        <f>+D7+D8</f>
        <v>1368538.72</v>
      </c>
      <c r="E9" s="26">
        <f>+E7+E8</f>
        <v>11049882.349999998</v>
      </c>
      <c r="F9" s="26">
        <f>+F7+F8</f>
        <v>12359632.15</v>
      </c>
      <c r="G9" s="26">
        <f>+G7+G8</f>
        <v>58788.919999998063</v>
      </c>
      <c r="H9" s="37"/>
      <c r="I9" s="37"/>
      <c r="J9" s="37"/>
    </row>
    <row r="10" spans="1:12" ht="16.149999999999999" customHeight="1" thickBot="1" x14ac:dyDescent="0.3">
      <c r="A10" s="27" t="s">
        <v>137</v>
      </c>
      <c r="B10" s="27"/>
      <c r="C10" s="28"/>
      <c r="D10" s="33">
        <f>D9+D6</f>
        <v>1466789.01</v>
      </c>
      <c r="E10" s="33">
        <f t="shared" ref="E10:G10" si="0">E9+E6</f>
        <v>11188535.509999998</v>
      </c>
      <c r="F10" s="33">
        <f t="shared" si="0"/>
        <v>12526184.73</v>
      </c>
      <c r="G10" s="33">
        <f t="shared" si="0"/>
        <v>129139.789999998</v>
      </c>
    </row>
    <row r="11" spans="1:12" x14ac:dyDescent="0.25">
      <c r="A11" s="30"/>
    </row>
    <row r="12" spans="1:12" x14ac:dyDescent="0.25">
      <c r="A12" s="30"/>
      <c r="D12" s="31"/>
    </row>
    <row r="13" spans="1:12" x14ac:dyDescent="0.25">
      <c r="D13" s="31"/>
    </row>
    <row r="14" spans="1:12" x14ac:dyDescent="0.25">
      <c r="D14" s="31"/>
      <c r="G14" s="31"/>
    </row>
  </sheetData>
  <mergeCells count="3">
    <mergeCell ref="B6:C6"/>
    <mergeCell ref="B9:C9"/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82E5-81D6-496A-8A88-5654F171531A}">
  <dimension ref="A1:M27"/>
  <sheetViews>
    <sheetView zoomScale="120" zoomScaleNormal="120" workbookViewId="0">
      <selection activeCell="H4" sqref="G4:H25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0" width="20" style="3"/>
    <col min="11" max="13" width="7.7109375" style="3" customWidth="1"/>
    <col min="14" max="16384" width="20" style="3"/>
  </cols>
  <sheetData>
    <row r="1" spans="1:13" x14ac:dyDescent="0.25">
      <c r="A1" s="1" t="s">
        <v>126</v>
      </c>
      <c r="B1" s="1"/>
      <c r="C1" s="1"/>
      <c r="D1" s="1"/>
      <c r="E1" s="1"/>
      <c r="F1" s="1"/>
      <c r="G1" s="1"/>
      <c r="H1" s="1"/>
      <c r="I1" s="1"/>
    </row>
    <row r="2" spans="1:13" ht="13.5" thickBot="1" x14ac:dyDescent="0.3">
      <c r="I2" s="4" t="s">
        <v>0</v>
      </c>
    </row>
    <row r="3" spans="1:13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3" ht="15" customHeight="1" x14ac:dyDescent="0.25">
      <c r="A4" s="7" t="s">
        <v>136</v>
      </c>
      <c r="B4" s="3" t="s">
        <v>123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  <c r="J4" s="14"/>
      <c r="K4" s="31"/>
      <c r="L4" s="31"/>
      <c r="M4" s="31"/>
    </row>
    <row r="5" spans="1:13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  <c r="K5" s="31"/>
      <c r="L5" s="31"/>
      <c r="M5" s="31"/>
    </row>
    <row r="6" spans="1:13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  <c r="J6" s="14"/>
      <c r="K6" s="31"/>
      <c r="L6" s="31"/>
      <c r="M6" s="31"/>
    </row>
    <row r="7" spans="1:13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1" t="s">
        <v>19</v>
      </c>
      <c r="G7" s="68">
        <v>1200</v>
      </c>
      <c r="H7" s="68">
        <v>1200</v>
      </c>
      <c r="I7" s="13">
        <v>721.96</v>
      </c>
      <c r="J7" s="14"/>
      <c r="K7" s="31"/>
      <c r="L7" s="31"/>
      <c r="M7" s="31"/>
    </row>
    <row r="8" spans="1:13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68">
        <v>0</v>
      </c>
      <c r="H8" s="68">
        <v>0</v>
      </c>
      <c r="I8" s="13">
        <v>0</v>
      </c>
      <c r="J8" s="14"/>
      <c r="K8" s="31"/>
      <c r="L8" s="31"/>
      <c r="M8" s="31"/>
    </row>
    <row r="9" spans="1:13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68">
        <v>1365278</v>
      </c>
      <c r="H9" s="68">
        <v>1385278</v>
      </c>
      <c r="I9" s="13">
        <v>1062599.79</v>
      </c>
      <c r="J9" s="14"/>
      <c r="K9" s="31"/>
      <c r="L9" s="31"/>
      <c r="M9" s="31"/>
    </row>
    <row r="10" spans="1:13" ht="15" customHeight="1" x14ac:dyDescent="0.25">
      <c r="A10" s="16"/>
      <c r="B10" s="16"/>
      <c r="C10" s="17"/>
      <c r="D10" s="10"/>
      <c r="E10" s="10"/>
      <c r="F10" s="63" t="s">
        <v>24</v>
      </c>
      <c r="G10" s="68">
        <v>550000</v>
      </c>
      <c r="H10" s="68">
        <v>550000</v>
      </c>
      <c r="I10" s="13">
        <v>964217.52</v>
      </c>
      <c r="J10" s="14"/>
      <c r="K10" s="31"/>
      <c r="L10" s="31"/>
      <c r="M10" s="31"/>
    </row>
    <row r="11" spans="1:13" ht="15" customHeight="1" x14ac:dyDescent="0.25">
      <c r="A11" s="16"/>
      <c r="B11" s="16"/>
      <c r="C11" s="17"/>
      <c r="D11" s="10"/>
      <c r="E11" s="10"/>
      <c r="F11" s="64" t="s">
        <v>25</v>
      </c>
      <c r="G11" s="68">
        <v>780478</v>
      </c>
      <c r="H11" s="68">
        <v>780478</v>
      </c>
      <c r="I11" s="13">
        <v>97748.37</v>
      </c>
      <c r="J11" s="14"/>
      <c r="K11" s="31"/>
      <c r="L11" s="31"/>
      <c r="M11" s="31"/>
    </row>
    <row r="12" spans="1:13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564405</v>
      </c>
      <c r="H12" s="68">
        <v>433789</v>
      </c>
      <c r="I12" s="13">
        <v>346940.99</v>
      </c>
      <c r="J12" s="14"/>
      <c r="K12" s="31"/>
      <c r="L12" s="31"/>
      <c r="M12" s="31"/>
    </row>
    <row r="13" spans="1:13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0</v>
      </c>
      <c r="H13" s="68">
        <v>600</v>
      </c>
      <c r="I13" s="13">
        <v>600</v>
      </c>
      <c r="J13" s="32"/>
      <c r="K13" s="31"/>
      <c r="L13" s="31"/>
      <c r="M13" s="31"/>
    </row>
    <row r="14" spans="1:13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  <c r="J14" s="32"/>
      <c r="K14" s="31"/>
      <c r="L14" s="31"/>
      <c r="M14" s="31"/>
    </row>
    <row r="15" spans="1:13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0</v>
      </c>
      <c r="H15" s="68">
        <v>405920</v>
      </c>
      <c r="I15" s="13">
        <v>208837.13</v>
      </c>
      <c r="J15" s="32"/>
      <c r="K15" s="31"/>
      <c r="L15" s="31"/>
      <c r="M15" s="31"/>
    </row>
    <row r="16" spans="1:13" ht="15" customHeight="1" x14ac:dyDescent="0.25">
      <c r="A16" s="16"/>
      <c r="B16" s="16"/>
      <c r="C16" s="17"/>
      <c r="D16" s="10"/>
      <c r="E16" s="10"/>
      <c r="F16" s="65" t="s">
        <v>24</v>
      </c>
      <c r="G16" s="67">
        <v>0</v>
      </c>
      <c r="H16" s="68">
        <v>405920</v>
      </c>
      <c r="I16" s="13">
        <v>208837.13</v>
      </c>
      <c r="J16" s="32"/>
      <c r="K16" s="31"/>
      <c r="L16" s="31"/>
      <c r="M16" s="31"/>
    </row>
    <row r="17" spans="1:13" ht="15" customHeight="1" x14ac:dyDescent="0.25">
      <c r="A17" s="16"/>
      <c r="B17" s="16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  <c r="J17" s="32"/>
      <c r="K17" s="31"/>
      <c r="L17" s="31"/>
      <c r="M17" s="31"/>
    </row>
    <row r="18" spans="1:13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  <c r="J18" s="32"/>
      <c r="K18" s="31"/>
      <c r="L18" s="31"/>
      <c r="M18" s="31"/>
    </row>
    <row r="19" spans="1:13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1800000</v>
      </c>
      <c r="H19" s="68">
        <v>1800000</v>
      </c>
      <c r="I19" s="13">
        <v>1438500</v>
      </c>
      <c r="J19" s="32"/>
      <c r="K19" s="31"/>
      <c r="L19" s="31"/>
      <c r="M19" s="31"/>
    </row>
    <row r="20" spans="1:13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0</v>
      </c>
      <c r="H20" s="68">
        <v>0</v>
      </c>
      <c r="I20" s="13">
        <v>0</v>
      </c>
      <c r="J20" s="32"/>
      <c r="K20" s="31"/>
      <c r="L20" s="31"/>
      <c r="M20" s="31"/>
    </row>
    <row r="21" spans="1:13" ht="15" customHeight="1" x14ac:dyDescent="0.25">
      <c r="A21" s="16"/>
      <c r="B21" s="16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295904</v>
      </c>
      <c r="H21" s="68">
        <v>0</v>
      </c>
      <c r="I21" s="13">
        <v>0</v>
      </c>
      <c r="J21" s="14"/>
      <c r="K21" s="31"/>
      <c r="L21" s="31"/>
      <c r="M21" s="31"/>
    </row>
    <row r="22" spans="1:13" ht="15" customHeight="1" x14ac:dyDescent="0.25">
      <c r="A22" s="16"/>
      <c r="B22" s="16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2000</v>
      </c>
      <c r="H22" s="68">
        <v>2000</v>
      </c>
      <c r="I22" s="13">
        <v>1165.6300000000001</v>
      </c>
      <c r="J22" s="14"/>
      <c r="K22" s="31"/>
      <c r="L22" s="31"/>
      <c r="M22" s="31"/>
    </row>
    <row r="23" spans="1:13" ht="15" customHeight="1" x14ac:dyDescent="0.25">
      <c r="A23" s="16"/>
      <c r="B23" s="16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0</v>
      </c>
      <c r="I23" s="13">
        <v>14078.21</v>
      </c>
      <c r="J23" s="14"/>
      <c r="K23" s="31"/>
      <c r="L23" s="31"/>
      <c r="M23" s="31"/>
    </row>
    <row r="24" spans="1:13" ht="15" customHeight="1" x14ac:dyDescent="0.25">
      <c r="A24" s="16"/>
      <c r="B24" s="80" t="s">
        <v>124</v>
      </c>
      <c r="C24" s="81"/>
      <c r="D24" s="81"/>
      <c r="E24" s="81"/>
      <c r="F24" s="82"/>
      <c r="G24" s="70">
        <f>+SUM(G4:G23)-G16-G17-G10-G11</f>
        <v>4028787</v>
      </c>
      <c r="H24" s="70">
        <f>+SUM(H4:H23)-H16-H17-H10-H11</f>
        <v>4028787</v>
      </c>
      <c r="I24" s="26">
        <f>+SUM(I4:I23)-I16-I17-I10-I11</f>
        <v>3073443.7099999995</v>
      </c>
      <c r="J24" s="14"/>
    </row>
    <row r="25" spans="1:13" ht="16.149999999999999" customHeight="1" thickBot="1" x14ac:dyDescent="0.3">
      <c r="A25" s="27" t="s">
        <v>125</v>
      </c>
      <c r="B25" s="27"/>
      <c r="C25" s="28"/>
      <c r="D25" s="28"/>
      <c r="E25" s="28"/>
      <c r="F25" s="28"/>
      <c r="G25" s="73">
        <f>+G24</f>
        <v>4028787</v>
      </c>
      <c r="H25" s="73">
        <f>+H24</f>
        <v>4028787</v>
      </c>
      <c r="I25" s="33">
        <f>+I24</f>
        <v>3073443.7099999995</v>
      </c>
    </row>
    <row r="27" spans="1:13" x14ac:dyDescent="0.25">
      <c r="H27" s="31"/>
    </row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C2E6-021D-4B1C-9423-A5EFA199C38F}">
  <dimension ref="A1:N19"/>
  <sheetViews>
    <sheetView zoomScale="120" zoomScaleNormal="120" workbookViewId="0">
      <selection activeCell="J24" sqref="J24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7" width="7.7109375" style="3" customWidth="1"/>
    <col min="18" max="16384" width="20" style="3"/>
  </cols>
  <sheetData>
    <row r="1" spans="1:14" ht="12.75" x14ac:dyDescent="0.25">
      <c r="A1" s="1" t="s">
        <v>127</v>
      </c>
      <c r="B1" s="1"/>
      <c r="C1" s="1"/>
      <c r="D1" s="1"/>
      <c r="E1" s="1"/>
      <c r="F1" s="1"/>
      <c r="G1" s="1"/>
      <c r="H1" s="1"/>
      <c r="I1" s="1"/>
      <c r="J1" s="1"/>
    </row>
    <row r="2" spans="1:14" ht="13.5" thickBot="1" x14ac:dyDescent="0.3">
      <c r="J2" s="4" t="s">
        <v>0</v>
      </c>
    </row>
    <row r="3" spans="1:14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84</v>
      </c>
    </row>
    <row r="4" spans="1:14" ht="15" customHeight="1" x14ac:dyDescent="0.25">
      <c r="A4" s="7" t="s">
        <v>136</v>
      </c>
      <c r="B4" s="3" t="s">
        <v>123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67">
        <v>819096</v>
      </c>
      <c r="I4" s="68">
        <v>679876</v>
      </c>
      <c r="J4" s="13">
        <v>661556.55000000005</v>
      </c>
      <c r="K4" s="14"/>
      <c r="L4" s="31"/>
      <c r="M4" s="31"/>
      <c r="N4" s="31"/>
    </row>
    <row r="5" spans="1:14" ht="15" customHeight="1" x14ac:dyDescent="0.25">
      <c r="A5" s="7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892763</v>
      </c>
      <c r="I5" s="68">
        <v>983315.54599999997</v>
      </c>
      <c r="J5" s="13">
        <v>800890.85000000009</v>
      </c>
      <c r="L5" s="31"/>
      <c r="M5" s="31"/>
      <c r="N5" s="31"/>
    </row>
    <row r="6" spans="1:14" ht="15" customHeight="1" x14ac:dyDescent="0.25">
      <c r="A6" s="7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13831</v>
      </c>
      <c r="I6" s="68">
        <v>92972.86</v>
      </c>
      <c r="J6" s="13">
        <v>89799.44</v>
      </c>
      <c r="K6" s="14"/>
      <c r="L6" s="31"/>
      <c r="M6" s="31"/>
      <c r="N6" s="31"/>
    </row>
    <row r="7" spans="1:14" ht="15" customHeight="1" x14ac:dyDescent="0.25">
      <c r="A7" s="7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0</v>
      </c>
      <c r="I7" s="68">
        <v>0</v>
      </c>
      <c r="J7" s="13">
        <v>0</v>
      </c>
      <c r="K7" s="14"/>
      <c r="L7" s="31"/>
      <c r="M7" s="31"/>
      <c r="N7" s="31"/>
    </row>
    <row r="8" spans="1:14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204265</v>
      </c>
      <c r="I8" s="68">
        <v>173611.7</v>
      </c>
      <c r="J8" s="13">
        <v>161964.64000000001</v>
      </c>
      <c r="K8" s="14"/>
      <c r="L8" s="31"/>
      <c r="M8" s="31"/>
      <c r="N8" s="31"/>
    </row>
    <row r="9" spans="1:14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2928</v>
      </c>
      <c r="I9" s="68">
        <v>24025.1</v>
      </c>
      <c r="J9" s="13">
        <v>23891.1</v>
      </c>
      <c r="K9" s="14"/>
      <c r="L9" s="31"/>
      <c r="M9" s="31"/>
      <c r="N9" s="31"/>
    </row>
    <row r="10" spans="1:14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295904</v>
      </c>
      <c r="I10" s="68">
        <v>274985.79000000004</v>
      </c>
      <c r="J10" s="13">
        <v>259418.18</v>
      </c>
      <c r="K10" s="14"/>
      <c r="L10" s="31"/>
      <c r="M10" s="31"/>
      <c r="N10" s="31"/>
    </row>
    <row r="11" spans="1:14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  <c r="K11" s="32"/>
      <c r="L11" s="31"/>
      <c r="M11" s="31"/>
      <c r="N11" s="31"/>
    </row>
    <row r="12" spans="1:14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  <c r="L12" s="31"/>
      <c r="M12" s="31"/>
      <c r="N12" s="31"/>
    </row>
    <row r="13" spans="1:14" ht="15" customHeight="1" x14ac:dyDescent="0.25">
      <c r="A13" s="16"/>
      <c r="B13" s="16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1800000</v>
      </c>
      <c r="I13" s="68">
        <v>1800000</v>
      </c>
      <c r="J13" s="13">
        <v>1066000</v>
      </c>
      <c r="K13" s="14"/>
      <c r="L13" s="31"/>
      <c r="M13" s="31"/>
      <c r="N13" s="31"/>
    </row>
    <row r="14" spans="1:14" ht="15" customHeight="1" x14ac:dyDescent="0.25">
      <c r="A14" s="16"/>
      <c r="B14" s="16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  <c r="L14" s="31"/>
      <c r="M14" s="31"/>
      <c r="N14" s="31"/>
    </row>
    <row r="15" spans="1:14" ht="15" customHeight="1" x14ac:dyDescent="0.25">
      <c r="A15" s="16"/>
      <c r="B15" s="80" t="s">
        <v>124</v>
      </c>
      <c r="C15" s="81"/>
      <c r="D15" s="81"/>
      <c r="E15" s="81"/>
      <c r="F15" s="81"/>
      <c r="G15" s="82"/>
      <c r="H15" s="70">
        <f>+SUM(H4:H14)</f>
        <v>4028787</v>
      </c>
      <c r="I15" s="70">
        <f>+SUM(I4:I14)</f>
        <v>4028786.9960000003</v>
      </c>
      <c r="J15" s="26">
        <f>+SUM(J4:J14)</f>
        <v>3063520.76</v>
      </c>
      <c r="K15" s="14"/>
    </row>
    <row r="16" spans="1:14" ht="16.149999999999999" customHeight="1" thickBot="1" x14ac:dyDescent="0.3">
      <c r="A16" s="27" t="s">
        <v>125</v>
      </c>
      <c r="B16" s="27"/>
      <c r="C16" s="28"/>
      <c r="D16" s="28"/>
      <c r="E16" s="28"/>
      <c r="F16" s="28"/>
      <c r="G16" s="28"/>
      <c r="H16" s="73">
        <f>H15</f>
        <v>4028787</v>
      </c>
      <c r="I16" s="73">
        <f t="shared" ref="I16:J16" si="0">I15</f>
        <v>4028786.9960000003</v>
      </c>
      <c r="J16" s="33">
        <f t="shared" si="0"/>
        <v>3063520.76</v>
      </c>
    </row>
    <row r="17" spans="8:9" ht="12.75" x14ac:dyDescent="0.25">
      <c r="I17" s="31"/>
    </row>
    <row r="19" spans="8:9" ht="12.75" x14ac:dyDescent="0.25">
      <c r="H19" s="31"/>
    </row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99F7-3585-41ED-9E11-D5F0C92E8F1A}">
  <dimension ref="A1:G11"/>
  <sheetViews>
    <sheetView tabSelected="1" zoomScale="120" zoomScaleNormal="120" workbookViewId="0">
      <selection activeCell="F15" sqref="F15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7" ht="12.75" x14ac:dyDescent="0.25">
      <c r="A1" s="1" t="s">
        <v>128</v>
      </c>
      <c r="B1" s="1"/>
      <c r="C1" s="1"/>
      <c r="D1" s="1"/>
      <c r="E1" s="1"/>
      <c r="F1" s="1"/>
      <c r="G1" s="1"/>
    </row>
    <row r="2" spans="1:7" ht="13.5" thickBot="1" x14ac:dyDescent="0.3">
      <c r="G2" s="4" t="s">
        <v>0</v>
      </c>
    </row>
    <row r="3" spans="1:7" ht="31.5" customHeight="1" thickBot="1" x14ac:dyDescent="0.3">
      <c r="A3" s="5" t="s">
        <v>1</v>
      </c>
      <c r="B3" s="5" t="s">
        <v>2</v>
      </c>
      <c r="C3" s="5" t="s">
        <v>6</v>
      </c>
      <c r="D3" s="6" t="s">
        <v>65</v>
      </c>
      <c r="E3" s="6" t="s">
        <v>66</v>
      </c>
      <c r="F3" s="6" t="s">
        <v>67</v>
      </c>
      <c r="G3" s="6" t="s">
        <v>68</v>
      </c>
    </row>
    <row r="4" spans="1:7" ht="15" customHeight="1" x14ac:dyDescent="0.25">
      <c r="A4" s="7" t="s">
        <v>136</v>
      </c>
      <c r="B4" s="3" t="s">
        <v>123</v>
      </c>
      <c r="C4" s="54" t="s">
        <v>69</v>
      </c>
      <c r="D4" s="57">
        <v>14078.21</v>
      </c>
      <c r="E4" s="46">
        <v>3059365.4999999995</v>
      </c>
      <c r="F4" s="46">
        <v>3063520.76</v>
      </c>
      <c r="G4" s="36">
        <v>9922.9499999997206</v>
      </c>
    </row>
    <row r="5" spans="1:7" ht="15" customHeight="1" x14ac:dyDescent="0.25">
      <c r="A5" s="15"/>
      <c r="B5" s="16"/>
      <c r="C5" s="11" t="s">
        <v>70</v>
      </c>
      <c r="D5" s="39">
        <v>0</v>
      </c>
      <c r="E5" s="40">
        <v>0</v>
      </c>
      <c r="F5" s="40">
        <v>0</v>
      </c>
      <c r="G5" s="13">
        <v>0</v>
      </c>
    </row>
    <row r="6" spans="1:7" ht="15" customHeight="1" x14ac:dyDescent="0.25">
      <c r="A6" s="16"/>
      <c r="B6" s="61" t="s">
        <v>124</v>
      </c>
      <c r="C6" s="59"/>
      <c r="D6" s="26">
        <f>+D4+D5</f>
        <v>14078.21</v>
      </c>
      <c r="E6" s="26">
        <f>+E4+E5</f>
        <v>3059365.4999999995</v>
      </c>
      <c r="F6" s="26">
        <f>+F4+F5</f>
        <v>3063520.76</v>
      </c>
      <c r="G6" s="26">
        <f>+G4+G5</f>
        <v>9922.9499999997206</v>
      </c>
    </row>
    <row r="7" spans="1:7" ht="16.149999999999999" customHeight="1" thickBot="1" x14ac:dyDescent="0.3">
      <c r="A7" s="27" t="s">
        <v>125</v>
      </c>
      <c r="B7" s="27"/>
      <c r="C7" s="28"/>
      <c r="D7" s="33">
        <f>+D6</f>
        <v>14078.21</v>
      </c>
      <c r="E7" s="33">
        <f>+E6</f>
        <v>3059365.4999999995</v>
      </c>
      <c r="F7" s="33">
        <f>+F6</f>
        <v>3063520.76</v>
      </c>
      <c r="G7" s="33">
        <f>+G6</f>
        <v>9922.9499999997206</v>
      </c>
    </row>
    <row r="11" spans="1:7" ht="12.75" x14ac:dyDescent="0.25">
      <c r="D11" s="60"/>
      <c r="G11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7BB8-86AF-4679-B65B-8AC20D1613F4}">
  <dimension ref="A1:J11"/>
  <sheetViews>
    <sheetView zoomScale="120" zoomScaleNormal="120" workbookViewId="0">
      <selection activeCell="D4" sqref="D4:E7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10" x14ac:dyDescent="0.25">
      <c r="A1" s="1" t="s">
        <v>86</v>
      </c>
      <c r="B1" s="2"/>
      <c r="C1" s="2"/>
      <c r="D1" s="2"/>
      <c r="E1" s="2"/>
      <c r="F1" s="2"/>
      <c r="G1" s="2"/>
    </row>
    <row r="2" spans="1:10" ht="13.5" thickBot="1" x14ac:dyDescent="0.3">
      <c r="G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6</v>
      </c>
      <c r="D3" s="6" t="s">
        <v>65</v>
      </c>
      <c r="E3" s="6" t="s">
        <v>66</v>
      </c>
      <c r="F3" s="6" t="s">
        <v>67</v>
      </c>
      <c r="G3" s="6" t="s">
        <v>68</v>
      </c>
    </row>
    <row r="4" spans="1:10" ht="15" customHeight="1" x14ac:dyDescent="0.25">
      <c r="A4" s="7" t="s">
        <v>56</v>
      </c>
      <c r="B4" s="8" t="s">
        <v>10</v>
      </c>
      <c r="C4" s="35" t="s">
        <v>69</v>
      </c>
      <c r="D4" s="12">
        <v>153545.04999999999</v>
      </c>
      <c r="E4" s="13">
        <v>635871.77</v>
      </c>
      <c r="F4" s="13">
        <v>760167.83</v>
      </c>
      <c r="G4" s="36">
        <v>29248.990000000107</v>
      </c>
      <c r="H4" s="37"/>
      <c r="I4" s="37"/>
      <c r="J4" s="37"/>
    </row>
    <row r="5" spans="1:10" ht="15" customHeight="1" x14ac:dyDescent="0.25">
      <c r="A5" s="15"/>
      <c r="B5" s="38"/>
      <c r="C5" s="11" t="s">
        <v>70</v>
      </c>
      <c r="D5" s="39">
        <v>49308.12</v>
      </c>
      <c r="E5" s="40">
        <v>28148.91</v>
      </c>
      <c r="F5" s="40">
        <v>28808.81</v>
      </c>
      <c r="G5" s="13">
        <v>48648.22</v>
      </c>
      <c r="H5" s="37"/>
      <c r="I5" s="37"/>
      <c r="J5" s="37"/>
    </row>
    <row r="6" spans="1:10" ht="15" customHeight="1" x14ac:dyDescent="0.25">
      <c r="A6" s="7"/>
      <c r="B6" s="80" t="s">
        <v>46</v>
      </c>
      <c r="C6" s="82"/>
      <c r="D6" s="26">
        <f>+D4+D5</f>
        <v>202853.16999999998</v>
      </c>
      <c r="E6" s="26">
        <f>+E4+E5</f>
        <v>664020.68000000005</v>
      </c>
      <c r="F6" s="26">
        <f>+F4+F5</f>
        <v>788976.64000000001</v>
      </c>
      <c r="G6" s="26">
        <f>+G4+G5</f>
        <v>77897.210000000108</v>
      </c>
      <c r="H6" s="37"/>
      <c r="I6" s="37"/>
      <c r="J6" s="37"/>
    </row>
    <row r="7" spans="1:10" ht="16.149999999999999" customHeight="1" thickBot="1" x14ac:dyDescent="0.3">
      <c r="A7" s="27" t="s">
        <v>47</v>
      </c>
      <c r="B7" s="27"/>
      <c r="C7" s="28"/>
      <c r="D7" s="33">
        <f>D6</f>
        <v>202853.16999999998</v>
      </c>
      <c r="E7" s="33">
        <f t="shared" ref="E7:G7" si="0">E6</f>
        <v>664020.68000000005</v>
      </c>
      <c r="F7" s="33">
        <f t="shared" si="0"/>
        <v>788976.64000000001</v>
      </c>
      <c r="G7" s="33">
        <f t="shared" si="0"/>
        <v>77897.210000000108</v>
      </c>
    </row>
    <row r="8" spans="1:10" x14ac:dyDescent="0.25">
      <c r="A8" s="30"/>
    </row>
    <row r="9" spans="1:10" x14ac:dyDescent="0.25">
      <c r="A9" s="30"/>
      <c r="D9" s="31"/>
    </row>
    <row r="10" spans="1:10" x14ac:dyDescent="0.25">
      <c r="D10" s="31"/>
    </row>
    <row r="11" spans="1:10" x14ac:dyDescent="0.25">
      <c r="D11" s="31"/>
      <c r="G11" s="31"/>
    </row>
  </sheetData>
  <mergeCells count="1">
    <mergeCell ref="B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7F69-4174-4B63-A1CC-9BDFE6ABAA24}">
  <dimension ref="A1:K72"/>
  <sheetViews>
    <sheetView zoomScale="120" zoomScaleNormal="120" workbookViewId="0">
      <selection activeCell="F10" sqref="F10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7.4257812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0" width="7.7109375" style="3" customWidth="1"/>
    <col min="11" max="16384" width="20" style="3"/>
  </cols>
  <sheetData>
    <row r="1" spans="1:10" x14ac:dyDescent="0.25">
      <c r="A1" s="1" t="s">
        <v>71</v>
      </c>
      <c r="B1" s="2"/>
      <c r="C1" s="2"/>
      <c r="D1" s="2"/>
      <c r="E1" s="2"/>
      <c r="F1" s="2"/>
      <c r="G1" s="2"/>
      <c r="H1" s="2"/>
      <c r="I1" s="2"/>
    </row>
    <row r="2" spans="1:10" ht="13.5" thickBot="1" x14ac:dyDescent="0.3">
      <c r="I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10" ht="15" customHeight="1" x14ac:dyDescent="0.25">
      <c r="A4" s="41" t="s">
        <v>129</v>
      </c>
      <c r="B4" s="42" t="s">
        <v>72</v>
      </c>
      <c r="C4" s="43" t="s">
        <v>11</v>
      </c>
      <c r="D4" s="44" t="s">
        <v>12</v>
      </c>
      <c r="E4" s="44" t="s">
        <v>12</v>
      </c>
      <c r="F4" s="45" t="s">
        <v>13</v>
      </c>
      <c r="G4" s="72">
        <v>0</v>
      </c>
      <c r="H4" s="72">
        <v>0</v>
      </c>
      <c r="I4" s="46">
        <v>0</v>
      </c>
    </row>
    <row r="5" spans="1:10" ht="15" customHeight="1" x14ac:dyDescent="0.25">
      <c r="A5" s="47"/>
      <c r="B5" s="18"/>
      <c r="C5" s="9" t="s">
        <v>14</v>
      </c>
      <c r="D5" s="10" t="s">
        <v>12</v>
      </c>
      <c r="E5" s="10" t="s">
        <v>12</v>
      </c>
      <c r="F5" s="11" t="s">
        <v>15</v>
      </c>
      <c r="G5" s="68">
        <v>0</v>
      </c>
      <c r="H5" s="68">
        <v>0</v>
      </c>
      <c r="I5" s="13">
        <v>0</v>
      </c>
      <c r="J5" s="13"/>
    </row>
    <row r="6" spans="1:10" ht="15" customHeight="1" x14ac:dyDescent="0.25">
      <c r="A6" s="47"/>
      <c r="B6" s="18"/>
      <c r="C6" s="17" t="s">
        <v>16</v>
      </c>
      <c r="D6" s="10" t="s">
        <v>12</v>
      </c>
      <c r="E6" s="10" t="s">
        <v>12</v>
      </c>
      <c r="F6" s="11" t="s">
        <v>17</v>
      </c>
      <c r="G6" s="68">
        <v>0</v>
      </c>
      <c r="H6" s="68">
        <v>0</v>
      </c>
      <c r="I6" s="13">
        <v>0</v>
      </c>
    </row>
    <row r="7" spans="1:10" ht="15" customHeight="1" x14ac:dyDescent="0.25">
      <c r="A7" s="47"/>
      <c r="B7" s="18"/>
      <c r="C7" s="17" t="s">
        <v>18</v>
      </c>
      <c r="D7" s="10" t="s">
        <v>12</v>
      </c>
      <c r="E7" s="10" t="s">
        <v>12</v>
      </c>
      <c r="F7" s="11" t="s">
        <v>19</v>
      </c>
      <c r="G7" s="68">
        <v>3500</v>
      </c>
      <c r="H7" s="68">
        <v>10500</v>
      </c>
      <c r="I7" s="13">
        <v>0</v>
      </c>
    </row>
    <row r="8" spans="1:10" ht="15" customHeight="1" x14ac:dyDescent="0.25">
      <c r="A8" s="47"/>
      <c r="B8" s="18"/>
      <c r="C8" s="17" t="s">
        <v>20</v>
      </c>
      <c r="D8" s="10" t="s">
        <v>12</v>
      </c>
      <c r="E8" s="10" t="s">
        <v>12</v>
      </c>
      <c r="F8" s="11" t="s">
        <v>21</v>
      </c>
      <c r="G8" s="68">
        <v>3000</v>
      </c>
      <c r="H8" s="68">
        <v>37029.199999999997</v>
      </c>
      <c r="I8" s="13">
        <v>66990.42</v>
      </c>
    </row>
    <row r="9" spans="1:10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1" t="s">
        <v>23</v>
      </c>
      <c r="G9" s="68">
        <v>0</v>
      </c>
      <c r="H9" s="68">
        <v>0</v>
      </c>
      <c r="I9" s="13">
        <v>0</v>
      </c>
    </row>
    <row r="10" spans="1:10" ht="15" customHeight="1" x14ac:dyDescent="0.25">
      <c r="A10" s="34"/>
      <c r="B10" s="18"/>
      <c r="C10" s="17"/>
      <c r="D10" s="10"/>
      <c r="E10" s="10"/>
      <c r="F10" s="63" t="s">
        <v>24</v>
      </c>
      <c r="G10" s="68">
        <v>0</v>
      </c>
      <c r="H10" s="68">
        <v>0</v>
      </c>
      <c r="I10" s="13">
        <v>0</v>
      </c>
    </row>
    <row r="11" spans="1:10" ht="15" customHeight="1" x14ac:dyDescent="0.25">
      <c r="A11" s="34"/>
      <c r="B11" s="18"/>
      <c r="C11" s="17"/>
      <c r="D11" s="10"/>
      <c r="E11" s="10"/>
      <c r="F11" s="64" t="s">
        <v>25</v>
      </c>
      <c r="G11" s="68">
        <v>0</v>
      </c>
      <c r="H11" s="68">
        <v>0</v>
      </c>
      <c r="I11" s="13">
        <v>0</v>
      </c>
    </row>
    <row r="12" spans="1:10" ht="15" customHeight="1" x14ac:dyDescent="0.25">
      <c r="A12" s="34"/>
      <c r="B12" s="18"/>
      <c r="C12" s="17" t="s">
        <v>26</v>
      </c>
      <c r="D12" s="10" t="s">
        <v>12</v>
      </c>
      <c r="E12" s="10" t="s">
        <v>12</v>
      </c>
      <c r="F12" s="11" t="s">
        <v>27</v>
      </c>
      <c r="G12" s="68">
        <v>934200</v>
      </c>
      <c r="H12" s="68">
        <v>1340523.53</v>
      </c>
      <c r="I12" s="13">
        <v>1357158.6700000002</v>
      </c>
    </row>
    <row r="13" spans="1:10" ht="15" customHeight="1" x14ac:dyDescent="0.25">
      <c r="A13" s="34"/>
      <c r="B13" s="18"/>
      <c r="C13" s="17" t="s">
        <v>28</v>
      </c>
      <c r="D13" s="10" t="s">
        <v>12</v>
      </c>
      <c r="E13" s="10" t="s">
        <v>12</v>
      </c>
      <c r="F13" s="11" t="s">
        <v>29</v>
      </c>
      <c r="G13" s="68">
        <v>0</v>
      </c>
      <c r="H13" s="68">
        <v>0</v>
      </c>
      <c r="I13" s="13">
        <v>1283.0999999999999</v>
      </c>
    </row>
    <row r="14" spans="1:10" ht="15" customHeight="1" x14ac:dyDescent="0.25">
      <c r="A14" s="34"/>
      <c r="B14" s="18"/>
      <c r="C14" s="17" t="s">
        <v>30</v>
      </c>
      <c r="D14" s="10" t="s">
        <v>12</v>
      </c>
      <c r="E14" s="10" t="s">
        <v>12</v>
      </c>
      <c r="F14" s="11" t="s">
        <v>31</v>
      </c>
      <c r="G14" s="67">
        <v>0</v>
      </c>
      <c r="H14" s="68">
        <v>0</v>
      </c>
      <c r="I14" s="13">
        <v>0</v>
      </c>
    </row>
    <row r="15" spans="1:10" ht="15" customHeight="1" x14ac:dyDescent="0.25">
      <c r="A15" s="34"/>
      <c r="B15" s="18"/>
      <c r="C15" s="17" t="s">
        <v>32</v>
      </c>
      <c r="D15" s="10" t="s">
        <v>12</v>
      </c>
      <c r="E15" s="10" t="s">
        <v>12</v>
      </c>
      <c r="F15" s="11" t="s">
        <v>33</v>
      </c>
      <c r="G15" s="67">
        <v>4660000</v>
      </c>
      <c r="H15" s="68">
        <v>4646409</v>
      </c>
      <c r="I15" s="13">
        <v>2205001</v>
      </c>
    </row>
    <row r="16" spans="1:10" ht="15" customHeight="1" x14ac:dyDescent="0.25">
      <c r="A16" s="34"/>
      <c r="B16" s="18"/>
      <c r="C16" s="17"/>
      <c r="D16" s="10"/>
      <c r="E16" s="10"/>
      <c r="F16" s="65" t="s">
        <v>24</v>
      </c>
      <c r="G16" s="67">
        <v>4660000</v>
      </c>
      <c r="H16" s="68">
        <v>4100000</v>
      </c>
      <c r="I16" s="13">
        <v>2205001</v>
      </c>
    </row>
    <row r="17" spans="1:10" ht="15" customHeight="1" x14ac:dyDescent="0.25">
      <c r="A17" s="34"/>
      <c r="B17" s="18"/>
      <c r="C17" s="17"/>
      <c r="D17" s="10"/>
      <c r="E17" s="10"/>
      <c r="F17" s="66" t="s">
        <v>25</v>
      </c>
      <c r="G17" s="67">
        <v>0</v>
      </c>
      <c r="H17" s="68">
        <v>0</v>
      </c>
      <c r="I17" s="13">
        <v>0</v>
      </c>
    </row>
    <row r="18" spans="1:10" ht="15" customHeight="1" x14ac:dyDescent="0.25">
      <c r="A18" s="34"/>
      <c r="B18" s="18"/>
      <c r="C18" s="17" t="s">
        <v>34</v>
      </c>
      <c r="D18" s="10" t="s">
        <v>12</v>
      </c>
      <c r="E18" s="10" t="s">
        <v>12</v>
      </c>
      <c r="F18" s="11" t="s">
        <v>35</v>
      </c>
      <c r="G18" s="67">
        <v>0</v>
      </c>
      <c r="H18" s="68">
        <v>0</v>
      </c>
      <c r="I18" s="13">
        <v>0</v>
      </c>
    </row>
    <row r="19" spans="1:10" ht="15" customHeight="1" x14ac:dyDescent="0.25">
      <c r="A19" s="34"/>
      <c r="B19" s="18"/>
      <c r="C19" s="17" t="s">
        <v>36</v>
      </c>
      <c r="D19" s="10" t="s">
        <v>12</v>
      </c>
      <c r="E19" s="10" t="s">
        <v>12</v>
      </c>
      <c r="F19" s="11" t="s">
        <v>37</v>
      </c>
      <c r="G19" s="67">
        <v>1700000</v>
      </c>
      <c r="H19" s="68">
        <v>2500000</v>
      </c>
      <c r="I19" s="13">
        <v>2142850</v>
      </c>
    </row>
    <row r="20" spans="1:10" ht="15" customHeight="1" x14ac:dyDescent="0.25">
      <c r="A20" s="34"/>
      <c r="B20" s="18"/>
      <c r="C20" s="17" t="s">
        <v>38</v>
      </c>
      <c r="D20" s="10" t="s">
        <v>12</v>
      </c>
      <c r="E20" s="10" t="s">
        <v>12</v>
      </c>
      <c r="F20" s="11" t="s">
        <v>39</v>
      </c>
      <c r="G20" s="67">
        <v>165000</v>
      </c>
      <c r="H20" s="68">
        <v>533255.17999999993</v>
      </c>
      <c r="I20" s="13">
        <v>4408432.82</v>
      </c>
    </row>
    <row r="21" spans="1:10" ht="15" customHeight="1" x14ac:dyDescent="0.25">
      <c r="A21" s="34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67">
        <v>0</v>
      </c>
      <c r="H21" s="68">
        <v>0</v>
      </c>
      <c r="I21" s="13">
        <v>0</v>
      </c>
    </row>
    <row r="22" spans="1:10" ht="15" customHeight="1" x14ac:dyDescent="0.25">
      <c r="A22" s="34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67">
        <v>0</v>
      </c>
      <c r="H22" s="68">
        <v>0</v>
      </c>
      <c r="I22" s="13">
        <v>0</v>
      </c>
    </row>
    <row r="23" spans="1:10" ht="15" customHeight="1" x14ac:dyDescent="0.25">
      <c r="A23" s="34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67">
        <v>0</v>
      </c>
      <c r="H23" s="68">
        <v>0</v>
      </c>
      <c r="I23" s="13">
        <v>100873.95</v>
      </c>
      <c r="J23" s="13"/>
    </row>
    <row r="24" spans="1:10" ht="15" customHeight="1" x14ac:dyDescent="0.25">
      <c r="A24" s="30"/>
      <c r="B24" s="80" t="s">
        <v>73</v>
      </c>
      <c r="C24" s="81"/>
      <c r="D24" s="81"/>
      <c r="E24" s="81"/>
      <c r="F24" s="82"/>
      <c r="G24" s="69">
        <f>+SUM(G4:G23)-G16-G17-G10-G11</f>
        <v>7465700</v>
      </c>
      <c r="H24" s="70">
        <f>+SUM(H4:H23)-H16-H17-H10-H11</f>
        <v>9067716.9100000001</v>
      </c>
      <c r="I24" s="26">
        <f>+SUM(I4:I23)-I16-I17-I10-I11</f>
        <v>10282589.960000001</v>
      </c>
    </row>
    <row r="25" spans="1:10" ht="15" customHeight="1" x14ac:dyDescent="0.25">
      <c r="A25" s="30"/>
      <c r="B25" s="8" t="s">
        <v>74</v>
      </c>
      <c r="C25" s="9" t="s">
        <v>11</v>
      </c>
      <c r="D25" s="10" t="s">
        <v>12</v>
      </c>
      <c r="E25" s="10" t="s">
        <v>12</v>
      </c>
      <c r="F25" s="11" t="s">
        <v>13</v>
      </c>
      <c r="G25" s="68">
        <v>0</v>
      </c>
      <c r="H25" s="68">
        <v>0</v>
      </c>
      <c r="I25" s="13">
        <v>0</v>
      </c>
      <c r="J25" s="48"/>
    </row>
    <row r="26" spans="1:10" ht="15" customHeight="1" x14ac:dyDescent="0.25">
      <c r="A26" s="30"/>
      <c r="B26" s="18"/>
      <c r="C26" s="9" t="s">
        <v>14</v>
      </c>
      <c r="D26" s="10" t="s">
        <v>12</v>
      </c>
      <c r="E26" s="10" t="s">
        <v>12</v>
      </c>
      <c r="F26" s="11" t="s">
        <v>15</v>
      </c>
      <c r="G26" s="68">
        <v>0</v>
      </c>
      <c r="H26" s="68">
        <v>0</v>
      </c>
      <c r="I26" s="13">
        <v>0</v>
      </c>
      <c r="J26" s="14"/>
    </row>
    <row r="27" spans="1:10" ht="15" customHeight="1" x14ac:dyDescent="0.25">
      <c r="A27" s="30"/>
      <c r="B27" s="18"/>
      <c r="C27" s="17" t="s">
        <v>16</v>
      </c>
      <c r="D27" s="10" t="s">
        <v>12</v>
      </c>
      <c r="E27" s="10" t="s">
        <v>12</v>
      </c>
      <c r="F27" s="11" t="s">
        <v>17</v>
      </c>
      <c r="G27" s="68">
        <v>0</v>
      </c>
      <c r="H27" s="68">
        <v>0</v>
      </c>
      <c r="I27" s="13">
        <v>0</v>
      </c>
      <c r="J27" s="14"/>
    </row>
    <row r="28" spans="1:10" ht="15" customHeight="1" x14ac:dyDescent="0.25">
      <c r="A28" s="30"/>
      <c r="B28" s="18"/>
      <c r="C28" s="17" t="s">
        <v>18</v>
      </c>
      <c r="D28" s="10" t="s">
        <v>12</v>
      </c>
      <c r="E28" s="10" t="s">
        <v>12</v>
      </c>
      <c r="F28" s="11" t="s">
        <v>19</v>
      </c>
      <c r="G28" s="68">
        <v>0</v>
      </c>
      <c r="H28" s="68">
        <v>0</v>
      </c>
      <c r="I28" s="13">
        <v>0</v>
      </c>
      <c r="J28" s="14"/>
    </row>
    <row r="29" spans="1:10" ht="15" customHeight="1" x14ac:dyDescent="0.25">
      <c r="A29" s="30"/>
      <c r="B29" s="18"/>
      <c r="C29" s="17" t="s">
        <v>20</v>
      </c>
      <c r="D29" s="10" t="s">
        <v>12</v>
      </c>
      <c r="E29" s="10" t="s">
        <v>12</v>
      </c>
      <c r="F29" s="11" t="s">
        <v>21</v>
      </c>
      <c r="G29" s="68">
        <v>0</v>
      </c>
      <c r="H29" s="68">
        <v>0</v>
      </c>
      <c r="I29" s="13">
        <v>0</v>
      </c>
    </row>
    <row r="30" spans="1:10" ht="15" customHeight="1" x14ac:dyDescent="0.25">
      <c r="A30" s="30"/>
      <c r="B30" s="18"/>
      <c r="C30" s="17" t="s">
        <v>22</v>
      </c>
      <c r="D30" s="10" t="s">
        <v>12</v>
      </c>
      <c r="E30" s="10" t="s">
        <v>12</v>
      </c>
      <c r="F30" s="11" t="s">
        <v>23</v>
      </c>
      <c r="G30" s="68">
        <v>7500</v>
      </c>
      <c r="H30" s="68">
        <v>7500</v>
      </c>
      <c r="I30" s="13">
        <v>2400</v>
      </c>
    </row>
    <row r="31" spans="1:10" ht="15" customHeight="1" x14ac:dyDescent="0.25">
      <c r="A31" s="30"/>
      <c r="B31" s="18"/>
      <c r="C31" s="17"/>
      <c r="D31" s="10"/>
      <c r="E31" s="10"/>
      <c r="F31" s="63" t="s">
        <v>24</v>
      </c>
      <c r="G31" s="68">
        <v>7500</v>
      </c>
      <c r="H31" s="68">
        <v>7500</v>
      </c>
      <c r="I31" s="13">
        <v>2400</v>
      </c>
    </row>
    <row r="32" spans="1:10" ht="15" customHeight="1" x14ac:dyDescent="0.25">
      <c r="A32" s="30"/>
      <c r="B32" s="18"/>
      <c r="C32" s="17"/>
      <c r="D32" s="10"/>
      <c r="E32" s="10"/>
      <c r="F32" s="64" t="s">
        <v>25</v>
      </c>
      <c r="G32" s="68">
        <v>0</v>
      </c>
      <c r="H32" s="68">
        <v>0</v>
      </c>
      <c r="I32" s="13">
        <v>0</v>
      </c>
    </row>
    <row r="33" spans="1:11" ht="15" customHeight="1" x14ac:dyDescent="0.25">
      <c r="A33" s="30"/>
      <c r="B33" s="18"/>
      <c r="C33" s="17" t="s">
        <v>26</v>
      </c>
      <c r="D33" s="10" t="s">
        <v>12</v>
      </c>
      <c r="E33" s="10" t="s">
        <v>12</v>
      </c>
      <c r="F33" s="11" t="s">
        <v>27</v>
      </c>
      <c r="G33" s="68">
        <v>3800</v>
      </c>
      <c r="H33" s="68">
        <v>3800</v>
      </c>
      <c r="I33" s="13">
        <v>0</v>
      </c>
    </row>
    <row r="34" spans="1:11" ht="15" customHeight="1" x14ac:dyDescent="0.25">
      <c r="A34" s="30"/>
      <c r="B34" s="18"/>
      <c r="C34" s="17" t="s">
        <v>28</v>
      </c>
      <c r="D34" s="10" t="s">
        <v>12</v>
      </c>
      <c r="E34" s="10" t="s">
        <v>12</v>
      </c>
      <c r="F34" s="11" t="s">
        <v>29</v>
      </c>
      <c r="G34" s="68">
        <v>1500</v>
      </c>
      <c r="H34" s="68">
        <v>1500</v>
      </c>
      <c r="I34" s="13">
        <v>410.42</v>
      </c>
    </row>
    <row r="35" spans="1:11" ht="15" customHeight="1" x14ac:dyDescent="0.25">
      <c r="A35" s="30"/>
      <c r="B35" s="18"/>
      <c r="C35" s="17" t="s">
        <v>30</v>
      </c>
      <c r="D35" s="10" t="s">
        <v>12</v>
      </c>
      <c r="E35" s="10" t="s">
        <v>12</v>
      </c>
      <c r="F35" s="11" t="s">
        <v>31</v>
      </c>
      <c r="G35" s="67">
        <v>0</v>
      </c>
      <c r="H35" s="68">
        <v>0</v>
      </c>
      <c r="I35" s="13">
        <v>0</v>
      </c>
    </row>
    <row r="36" spans="1:11" ht="15" customHeight="1" x14ac:dyDescent="0.25">
      <c r="A36" s="30"/>
      <c r="B36" s="18"/>
      <c r="C36" s="17" t="s">
        <v>32</v>
      </c>
      <c r="D36" s="10" t="s">
        <v>12</v>
      </c>
      <c r="E36" s="10" t="s">
        <v>12</v>
      </c>
      <c r="F36" s="11" t="s">
        <v>33</v>
      </c>
      <c r="G36" s="67">
        <v>72000</v>
      </c>
      <c r="H36" s="68">
        <v>72000</v>
      </c>
      <c r="I36" s="13">
        <v>0</v>
      </c>
    </row>
    <row r="37" spans="1:11" ht="15" customHeight="1" x14ac:dyDescent="0.25">
      <c r="A37" s="30"/>
      <c r="B37" s="18"/>
      <c r="C37" s="17"/>
      <c r="D37" s="10"/>
      <c r="E37" s="10"/>
      <c r="F37" s="65" t="s">
        <v>24</v>
      </c>
      <c r="G37" s="67">
        <v>0</v>
      </c>
      <c r="H37" s="68">
        <v>0</v>
      </c>
      <c r="I37" s="13">
        <v>0</v>
      </c>
    </row>
    <row r="38" spans="1:11" ht="15" customHeight="1" x14ac:dyDescent="0.25">
      <c r="A38" s="30"/>
      <c r="B38" s="18"/>
      <c r="C38" s="17"/>
      <c r="D38" s="10"/>
      <c r="E38" s="10"/>
      <c r="F38" s="66" t="s">
        <v>25</v>
      </c>
      <c r="G38" s="67">
        <v>0</v>
      </c>
      <c r="H38" s="68">
        <v>0</v>
      </c>
      <c r="I38" s="13">
        <v>0</v>
      </c>
    </row>
    <row r="39" spans="1:11" ht="15" customHeight="1" x14ac:dyDescent="0.25">
      <c r="A39" s="30"/>
      <c r="B39" s="18"/>
      <c r="C39" s="17" t="s">
        <v>34</v>
      </c>
      <c r="D39" s="10" t="s">
        <v>12</v>
      </c>
      <c r="E39" s="10" t="s">
        <v>12</v>
      </c>
      <c r="F39" s="11" t="s">
        <v>35</v>
      </c>
      <c r="G39" s="67">
        <v>0</v>
      </c>
      <c r="H39" s="68">
        <v>0</v>
      </c>
      <c r="I39" s="13">
        <v>0</v>
      </c>
    </row>
    <row r="40" spans="1:11" ht="15" customHeight="1" x14ac:dyDescent="0.25">
      <c r="A40" s="30"/>
      <c r="B40" s="18"/>
      <c r="C40" s="17" t="s">
        <v>36</v>
      </c>
      <c r="D40" s="10" t="s">
        <v>12</v>
      </c>
      <c r="E40" s="10" t="s">
        <v>12</v>
      </c>
      <c r="F40" s="11" t="s">
        <v>37</v>
      </c>
      <c r="G40" s="67">
        <v>0</v>
      </c>
      <c r="H40" s="68">
        <v>0</v>
      </c>
      <c r="I40" s="13">
        <v>0</v>
      </c>
    </row>
    <row r="41" spans="1:11" ht="15" customHeight="1" x14ac:dyDescent="0.25">
      <c r="A41" s="30"/>
      <c r="B41" s="18"/>
      <c r="C41" s="17" t="s">
        <v>38</v>
      </c>
      <c r="D41" s="10" t="s">
        <v>12</v>
      </c>
      <c r="E41" s="10" t="s">
        <v>12</v>
      </c>
      <c r="F41" s="11" t="s">
        <v>39</v>
      </c>
      <c r="G41" s="67">
        <v>0</v>
      </c>
      <c r="H41" s="68">
        <v>0</v>
      </c>
      <c r="I41" s="13">
        <v>0</v>
      </c>
    </row>
    <row r="42" spans="1:11" ht="15" customHeight="1" x14ac:dyDescent="0.25">
      <c r="A42" s="30"/>
      <c r="B42" s="18"/>
      <c r="C42" s="17" t="s">
        <v>40</v>
      </c>
      <c r="D42" s="10" t="s">
        <v>12</v>
      </c>
      <c r="E42" s="10" t="s">
        <v>12</v>
      </c>
      <c r="F42" s="11" t="s">
        <v>41</v>
      </c>
      <c r="G42" s="67">
        <v>0</v>
      </c>
      <c r="H42" s="68">
        <v>0</v>
      </c>
      <c r="I42" s="13">
        <v>0</v>
      </c>
    </row>
    <row r="43" spans="1:11" ht="15" customHeight="1" x14ac:dyDescent="0.25">
      <c r="A43" s="30"/>
      <c r="B43" s="18"/>
      <c r="C43" s="17" t="s">
        <v>42</v>
      </c>
      <c r="D43" s="10" t="s">
        <v>12</v>
      </c>
      <c r="E43" s="10" t="s">
        <v>12</v>
      </c>
      <c r="F43" s="11" t="s">
        <v>43</v>
      </c>
      <c r="G43" s="67">
        <v>0</v>
      </c>
      <c r="H43" s="68">
        <v>0</v>
      </c>
      <c r="I43" s="13">
        <v>0</v>
      </c>
    </row>
    <row r="44" spans="1:11" ht="15" customHeight="1" x14ac:dyDescent="0.25">
      <c r="A44" s="30"/>
      <c r="B44" s="18"/>
      <c r="C44" s="19" t="s">
        <v>44</v>
      </c>
      <c r="D44" s="20" t="s">
        <v>12</v>
      </c>
      <c r="E44" s="20" t="s">
        <v>12</v>
      </c>
      <c r="F44" s="21" t="s">
        <v>45</v>
      </c>
      <c r="G44" s="67">
        <v>5890</v>
      </c>
      <c r="H44" s="68">
        <v>5890</v>
      </c>
      <c r="I44" s="13">
        <v>887.72</v>
      </c>
    </row>
    <row r="45" spans="1:11" ht="15" customHeight="1" x14ac:dyDescent="0.25">
      <c r="A45" s="30"/>
      <c r="B45" s="83" t="s">
        <v>75</v>
      </c>
      <c r="C45" s="81"/>
      <c r="D45" s="81"/>
      <c r="E45" s="81"/>
      <c r="F45" s="82"/>
      <c r="G45" s="69">
        <f>+SUM(G25:G44)-G37-G38-G31-G32</f>
        <v>90690</v>
      </c>
      <c r="H45" s="70">
        <f>+SUM(H25:H44)-H37-H38-H31-H32</f>
        <v>90690</v>
      </c>
      <c r="I45" s="26">
        <f>+SUM(I25:I44)-I37-I38-I31-I32</f>
        <v>3698.1400000000003</v>
      </c>
    </row>
    <row r="46" spans="1:11" ht="15" customHeight="1" x14ac:dyDescent="0.25">
      <c r="A46" s="30"/>
      <c r="B46" s="50" t="s">
        <v>76</v>
      </c>
      <c r="C46" s="9" t="s">
        <v>11</v>
      </c>
      <c r="D46" s="10" t="s">
        <v>12</v>
      </c>
      <c r="E46" s="10" t="s">
        <v>12</v>
      </c>
      <c r="F46" s="11" t="s">
        <v>13</v>
      </c>
      <c r="G46" s="68">
        <v>0</v>
      </c>
      <c r="H46" s="68">
        <v>0</v>
      </c>
      <c r="I46" s="13">
        <v>0</v>
      </c>
      <c r="K46" s="13"/>
    </row>
    <row r="47" spans="1:11" ht="15" customHeight="1" x14ac:dyDescent="0.25">
      <c r="A47" s="30"/>
      <c r="B47" s="18"/>
      <c r="C47" s="9" t="s">
        <v>14</v>
      </c>
      <c r="D47" s="10" t="s">
        <v>12</v>
      </c>
      <c r="E47" s="10" t="s">
        <v>12</v>
      </c>
      <c r="F47" s="11" t="s">
        <v>15</v>
      </c>
      <c r="G47" s="68">
        <v>0</v>
      </c>
      <c r="H47" s="68">
        <v>0</v>
      </c>
      <c r="I47" s="13">
        <v>0</v>
      </c>
      <c r="K47" s="13"/>
    </row>
    <row r="48" spans="1:11" ht="15" customHeight="1" x14ac:dyDescent="0.25">
      <c r="A48" s="30"/>
      <c r="B48" s="18"/>
      <c r="C48" s="17" t="s">
        <v>16</v>
      </c>
      <c r="D48" s="10" t="s">
        <v>12</v>
      </c>
      <c r="E48" s="10" t="s">
        <v>12</v>
      </c>
      <c r="F48" s="11" t="s">
        <v>17</v>
      </c>
      <c r="G48" s="68">
        <v>0</v>
      </c>
      <c r="H48" s="68">
        <v>0</v>
      </c>
      <c r="I48" s="13">
        <v>0</v>
      </c>
      <c r="K48" s="13"/>
    </row>
    <row r="49" spans="1:11" ht="15" customHeight="1" x14ac:dyDescent="0.25">
      <c r="A49" s="30"/>
      <c r="B49" s="18"/>
      <c r="C49" s="17" t="s">
        <v>18</v>
      </c>
      <c r="D49" s="10" t="s">
        <v>12</v>
      </c>
      <c r="E49" s="10" t="s">
        <v>12</v>
      </c>
      <c r="F49" s="11" t="s">
        <v>19</v>
      </c>
      <c r="G49" s="68">
        <v>0</v>
      </c>
      <c r="H49" s="68">
        <v>0</v>
      </c>
      <c r="I49" s="13">
        <v>0</v>
      </c>
      <c r="K49" s="13"/>
    </row>
    <row r="50" spans="1:11" ht="15" customHeight="1" x14ac:dyDescent="0.25">
      <c r="A50" s="30"/>
      <c r="B50" s="18"/>
      <c r="C50" s="17" t="s">
        <v>20</v>
      </c>
      <c r="D50" s="10" t="s">
        <v>12</v>
      </c>
      <c r="E50" s="10" t="s">
        <v>12</v>
      </c>
      <c r="F50" s="11" t="s">
        <v>21</v>
      </c>
      <c r="G50" s="68">
        <v>0</v>
      </c>
      <c r="H50" s="68">
        <v>0</v>
      </c>
      <c r="I50" s="13">
        <v>0</v>
      </c>
      <c r="K50" s="13"/>
    </row>
    <row r="51" spans="1:11" ht="15" customHeight="1" x14ac:dyDescent="0.25">
      <c r="A51" s="30"/>
      <c r="B51" s="18"/>
      <c r="C51" s="17" t="s">
        <v>22</v>
      </c>
      <c r="D51" s="10" t="s">
        <v>12</v>
      </c>
      <c r="E51" s="10" t="s">
        <v>12</v>
      </c>
      <c r="F51" s="11" t="s">
        <v>23</v>
      </c>
      <c r="G51" s="68">
        <v>1576350</v>
      </c>
      <c r="H51" s="68">
        <v>1296350</v>
      </c>
      <c r="I51" s="13">
        <v>503740.06000000006</v>
      </c>
      <c r="K51" s="13"/>
    </row>
    <row r="52" spans="1:11" ht="15" customHeight="1" x14ac:dyDescent="0.25">
      <c r="A52" s="30"/>
      <c r="B52" s="18"/>
      <c r="C52" s="17"/>
      <c r="D52" s="10"/>
      <c r="E52" s="10"/>
      <c r="F52" s="63" t="s">
        <v>24</v>
      </c>
      <c r="G52" s="68">
        <v>75000</v>
      </c>
      <c r="H52" s="68">
        <v>150000</v>
      </c>
      <c r="I52" s="13">
        <v>147153.26</v>
      </c>
      <c r="K52" s="13"/>
    </row>
    <row r="53" spans="1:11" ht="15" customHeight="1" x14ac:dyDescent="0.25">
      <c r="A53" s="30"/>
      <c r="B53" s="18"/>
      <c r="C53" s="17"/>
      <c r="D53" s="10"/>
      <c r="E53" s="10"/>
      <c r="F53" s="64" t="s">
        <v>25</v>
      </c>
      <c r="G53" s="68">
        <v>1259148</v>
      </c>
      <c r="H53" s="68">
        <v>960798</v>
      </c>
      <c r="I53" s="13">
        <v>295095.7</v>
      </c>
      <c r="K53" s="13"/>
    </row>
    <row r="54" spans="1:11" ht="15" customHeight="1" x14ac:dyDescent="0.25">
      <c r="A54" s="30"/>
      <c r="B54" s="18"/>
      <c r="C54" s="17" t="s">
        <v>26</v>
      </c>
      <c r="D54" s="10" t="s">
        <v>12</v>
      </c>
      <c r="E54" s="10" t="s">
        <v>12</v>
      </c>
      <c r="F54" s="11" t="s">
        <v>27</v>
      </c>
      <c r="G54" s="68">
        <v>15000</v>
      </c>
      <c r="H54" s="68">
        <v>15000</v>
      </c>
      <c r="I54" s="13">
        <v>83270.16</v>
      </c>
      <c r="K54" s="13"/>
    </row>
    <row r="55" spans="1:11" ht="15" customHeight="1" x14ac:dyDescent="0.25">
      <c r="A55" s="30"/>
      <c r="B55" s="18"/>
      <c r="C55" s="17" t="s">
        <v>28</v>
      </c>
      <c r="D55" s="10" t="s">
        <v>12</v>
      </c>
      <c r="E55" s="10" t="s">
        <v>12</v>
      </c>
      <c r="F55" s="11" t="s">
        <v>29</v>
      </c>
      <c r="G55" s="68">
        <v>0</v>
      </c>
      <c r="H55" s="68">
        <v>16000</v>
      </c>
      <c r="I55" s="13">
        <v>0</v>
      </c>
      <c r="K55" s="13"/>
    </row>
    <row r="56" spans="1:11" ht="15" customHeight="1" x14ac:dyDescent="0.25">
      <c r="A56" s="30"/>
      <c r="B56" s="18"/>
      <c r="C56" s="17" t="s">
        <v>30</v>
      </c>
      <c r="D56" s="10" t="s">
        <v>12</v>
      </c>
      <c r="E56" s="10" t="s">
        <v>12</v>
      </c>
      <c r="F56" s="11" t="s">
        <v>31</v>
      </c>
      <c r="G56" s="67">
        <v>0</v>
      </c>
      <c r="H56" s="68">
        <v>0</v>
      </c>
      <c r="I56" s="13">
        <v>0</v>
      </c>
      <c r="K56" s="13"/>
    </row>
    <row r="57" spans="1:11" ht="15" customHeight="1" x14ac:dyDescent="0.25">
      <c r="A57" s="30"/>
      <c r="B57" s="18"/>
      <c r="C57" s="17" t="s">
        <v>32</v>
      </c>
      <c r="D57" s="10" t="s">
        <v>12</v>
      </c>
      <c r="E57" s="10" t="s">
        <v>12</v>
      </c>
      <c r="F57" s="11" t="s">
        <v>33</v>
      </c>
      <c r="G57" s="67">
        <v>0</v>
      </c>
      <c r="H57" s="68">
        <v>259000</v>
      </c>
      <c r="I57" s="13">
        <v>222457.72</v>
      </c>
      <c r="K57" s="13"/>
    </row>
    <row r="58" spans="1:11" ht="15" customHeight="1" x14ac:dyDescent="0.25">
      <c r="A58" s="30"/>
      <c r="B58" s="18"/>
      <c r="C58" s="17"/>
      <c r="D58" s="10"/>
      <c r="E58" s="10"/>
      <c r="F58" s="65" t="s">
        <v>24</v>
      </c>
      <c r="G58" s="67">
        <v>0</v>
      </c>
      <c r="H58" s="68">
        <v>259000</v>
      </c>
      <c r="I58" s="13">
        <v>222457.72</v>
      </c>
      <c r="K58" s="13"/>
    </row>
    <row r="59" spans="1:11" ht="15" customHeight="1" x14ac:dyDescent="0.25">
      <c r="A59" s="30"/>
      <c r="B59" s="18"/>
      <c r="C59" s="17"/>
      <c r="D59" s="10"/>
      <c r="E59" s="10"/>
      <c r="F59" s="66" t="s">
        <v>25</v>
      </c>
      <c r="G59" s="67">
        <v>0</v>
      </c>
      <c r="H59" s="68">
        <v>0</v>
      </c>
      <c r="I59" s="13">
        <v>0</v>
      </c>
      <c r="K59" s="13"/>
    </row>
    <row r="60" spans="1:11" ht="15" customHeight="1" x14ac:dyDescent="0.25">
      <c r="A60" s="30"/>
      <c r="B60" s="18"/>
      <c r="C60" s="17" t="s">
        <v>34</v>
      </c>
      <c r="D60" s="10" t="s">
        <v>12</v>
      </c>
      <c r="E60" s="10" t="s">
        <v>12</v>
      </c>
      <c r="F60" s="11" t="s">
        <v>35</v>
      </c>
      <c r="G60" s="67">
        <v>0</v>
      </c>
      <c r="H60" s="68">
        <v>0</v>
      </c>
      <c r="I60" s="13">
        <v>0</v>
      </c>
      <c r="K60" s="13"/>
    </row>
    <row r="61" spans="1:11" ht="15" customHeight="1" x14ac:dyDescent="0.25">
      <c r="A61" s="30"/>
      <c r="B61" s="18"/>
      <c r="C61" s="17" t="s">
        <v>36</v>
      </c>
      <c r="D61" s="10" t="s">
        <v>12</v>
      </c>
      <c r="E61" s="10" t="s">
        <v>12</v>
      </c>
      <c r="F61" s="11" t="s">
        <v>37</v>
      </c>
      <c r="G61" s="67">
        <v>1000000</v>
      </c>
      <c r="H61" s="68">
        <v>1246130.45</v>
      </c>
      <c r="I61" s="13">
        <v>1160258.23</v>
      </c>
      <c r="K61" s="13"/>
    </row>
    <row r="62" spans="1:11" ht="15" customHeight="1" x14ac:dyDescent="0.25">
      <c r="A62" s="30"/>
      <c r="B62" s="18"/>
      <c r="C62" s="17" t="s">
        <v>38</v>
      </c>
      <c r="D62" s="10" t="s">
        <v>12</v>
      </c>
      <c r="E62" s="10" t="s">
        <v>12</v>
      </c>
      <c r="F62" s="11" t="s">
        <v>39</v>
      </c>
      <c r="G62" s="67">
        <v>1000</v>
      </c>
      <c r="H62" s="68">
        <v>1000</v>
      </c>
      <c r="I62" s="13">
        <v>0</v>
      </c>
      <c r="K62" s="13"/>
    </row>
    <row r="63" spans="1:11" ht="15" customHeight="1" x14ac:dyDescent="0.25">
      <c r="A63" s="30"/>
      <c r="B63" s="18"/>
      <c r="C63" s="17" t="s">
        <v>40</v>
      </c>
      <c r="D63" s="10" t="s">
        <v>12</v>
      </c>
      <c r="E63" s="10" t="s">
        <v>12</v>
      </c>
      <c r="F63" s="11" t="s">
        <v>41</v>
      </c>
      <c r="G63" s="67">
        <v>0</v>
      </c>
      <c r="H63" s="68">
        <v>0</v>
      </c>
      <c r="I63" s="13">
        <v>0</v>
      </c>
      <c r="K63" s="13"/>
    </row>
    <row r="64" spans="1:11" ht="15" customHeight="1" x14ac:dyDescent="0.25">
      <c r="A64" s="30"/>
      <c r="B64" s="18"/>
      <c r="C64" s="17" t="s">
        <v>42</v>
      </c>
      <c r="D64" s="10" t="s">
        <v>12</v>
      </c>
      <c r="E64" s="10" t="s">
        <v>12</v>
      </c>
      <c r="F64" s="11" t="s">
        <v>43</v>
      </c>
      <c r="G64" s="67">
        <v>0</v>
      </c>
      <c r="H64" s="68">
        <v>0</v>
      </c>
      <c r="I64" s="13">
        <v>0</v>
      </c>
      <c r="K64" s="13"/>
    </row>
    <row r="65" spans="1:11" ht="15" customHeight="1" x14ac:dyDescent="0.25">
      <c r="A65" s="30"/>
      <c r="B65" s="18"/>
      <c r="C65" s="19" t="s">
        <v>44</v>
      </c>
      <c r="D65" s="20" t="s">
        <v>12</v>
      </c>
      <c r="E65" s="20" t="s">
        <v>12</v>
      </c>
      <c r="F65" s="21" t="s">
        <v>45</v>
      </c>
      <c r="G65" s="67">
        <v>500000</v>
      </c>
      <c r="H65" s="68">
        <v>258869.55</v>
      </c>
      <c r="I65" s="13">
        <v>258869.55</v>
      </c>
      <c r="K65" s="13"/>
    </row>
    <row r="66" spans="1:11" ht="15" customHeight="1" x14ac:dyDescent="0.25">
      <c r="A66" s="30"/>
      <c r="B66" s="80" t="s">
        <v>77</v>
      </c>
      <c r="C66" s="81"/>
      <c r="D66" s="81"/>
      <c r="E66" s="81"/>
      <c r="F66" s="82"/>
      <c r="G66" s="70">
        <f>+SUM(G46:G65)-G58-G59-G52-G53</f>
        <v>3092350</v>
      </c>
      <c r="H66" s="70">
        <f>+SUM(H46:H65)-H58-H59-H52-H53</f>
        <v>3092350</v>
      </c>
      <c r="I66" s="26">
        <f>+SUM(I46:I65)-I58-I59-I52-I53</f>
        <v>2228595.7199999997</v>
      </c>
    </row>
    <row r="67" spans="1:11" ht="16.149999999999999" customHeight="1" thickBot="1" x14ac:dyDescent="0.3">
      <c r="A67" s="27" t="s">
        <v>78</v>
      </c>
      <c r="B67" s="51"/>
      <c r="C67" s="28"/>
      <c r="D67" s="28"/>
      <c r="E67" s="28"/>
      <c r="F67" s="28"/>
      <c r="G67" s="73">
        <f>G66+G45+G24</f>
        <v>10648740</v>
      </c>
      <c r="H67" s="73">
        <f t="shared" ref="H67" si="0">H66+H45+H24</f>
        <v>12250756.91</v>
      </c>
      <c r="I67" s="33">
        <f>I66+I45+I24</f>
        <v>12514883.82</v>
      </c>
    </row>
    <row r="69" spans="1:11" x14ac:dyDescent="0.25">
      <c r="H69" s="31"/>
      <c r="I69" s="31"/>
    </row>
    <row r="70" spans="1:11" x14ac:dyDescent="0.25">
      <c r="H70" s="31"/>
    </row>
    <row r="71" spans="1:11" x14ac:dyDescent="0.25">
      <c r="G71" s="37"/>
      <c r="I71" s="31"/>
    </row>
    <row r="72" spans="1:11" x14ac:dyDescent="0.25">
      <c r="G72" s="31"/>
    </row>
  </sheetData>
  <mergeCells count="3">
    <mergeCell ref="B24:F24"/>
    <mergeCell ref="B45:F45"/>
    <mergeCell ref="B66:F66"/>
  </mergeCells>
  <pageMargins left="0.7" right="0.7" top="0.75" bottom="0.75" header="0.3" footer="0.3"/>
  <ignoredErrors>
    <ignoredError sqref="C4:E23 C25:E44 C46:E6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290C-B271-4106-ABE3-5B2C1489CCEF}">
  <dimension ref="A1:K72"/>
  <sheetViews>
    <sheetView zoomScale="120" zoomScaleNormal="120" workbookViewId="0">
      <selection activeCell="A40" sqref="A40:XFD40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2" width="7.7109375" style="3" customWidth="1"/>
    <col min="13" max="16384" width="20" style="3"/>
  </cols>
  <sheetData>
    <row r="1" spans="1:11" x14ac:dyDescent="0.25">
      <c r="A1" s="84" t="s">
        <v>79</v>
      </c>
      <c r="B1" s="84"/>
      <c r="C1" s="84"/>
      <c r="D1" s="84"/>
      <c r="E1" s="84"/>
      <c r="F1" s="84"/>
      <c r="G1" s="84"/>
      <c r="H1" s="84"/>
      <c r="I1" s="84"/>
      <c r="J1" s="84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55</v>
      </c>
    </row>
    <row r="4" spans="1:11" ht="15" customHeight="1" x14ac:dyDescent="0.25">
      <c r="A4" s="41" t="s">
        <v>129</v>
      </c>
      <c r="B4" s="42" t="s">
        <v>72</v>
      </c>
      <c r="C4" s="43" t="s">
        <v>11</v>
      </c>
      <c r="D4" s="44" t="s">
        <v>12</v>
      </c>
      <c r="E4" s="44" t="s">
        <v>12</v>
      </c>
      <c r="F4" s="44" t="s">
        <v>12</v>
      </c>
      <c r="G4" s="45" t="s">
        <v>57</v>
      </c>
      <c r="H4" s="67">
        <v>1392555</v>
      </c>
      <c r="I4" s="68">
        <v>1636040.1599999997</v>
      </c>
      <c r="J4" s="13">
        <v>1502310.35</v>
      </c>
    </row>
    <row r="5" spans="1:11" ht="15" customHeight="1" x14ac:dyDescent="0.25">
      <c r="A5" s="47"/>
      <c r="B5" s="18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1017880</v>
      </c>
      <c r="I5" s="68">
        <v>1024620.45</v>
      </c>
      <c r="J5" s="13">
        <v>810110.16999999993</v>
      </c>
      <c r="K5" s="13"/>
    </row>
    <row r="6" spans="1:11" ht="15" customHeight="1" x14ac:dyDescent="0.25">
      <c r="A6" s="47"/>
      <c r="B6" s="18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383500</v>
      </c>
      <c r="I6" s="68">
        <v>685500</v>
      </c>
      <c r="J6" s="13">
        <v>634761.38</v>
      </c>
    </row>
    <row r="7" spans="1:11" ht="15" customHeight="1" x14ac:dyDescent="0.25">
      <c r="A7" s="47"/>
      <c r="B7" s="18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7500</v>
      </c>
      <c r="I7" s="68">
        <v>500</v>
      </c>
      <c r="J7" s="13">
        <v>0</v>
      </c>
    </row>
    <row r="8" spans="1:11" ht="15" customHeight="1" x14ac:dyDescent="0.25">
      <c r="A8" s="47"/>
      <c r="B8" s="18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0</v>
      </c>
      <c r="J8" s="13">
        <v>0</v>
      </c>
    </row>
    <row r="9" spans="1:11" ht="15" customHeight="1" x14ac:dyDescent="0.25">
      <c r="A9" s="34"/>
      <c r="B9" s="18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213950</v>
      </c>
      <c r="I9" s="68">
        <v>595500</v>
      </c>
      <c r="J9" s="13">
        <v>515200.26</v>
      </c>
    </row>
    <row r="10" spans="1:11" ht="15" customHeight="1" x14ac:dyDescent="0.25">
      <c r="A10" s="34"/>
      <c r="B10" s="18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383370</v>
      </c>
      <c r="I10" s="68">
        <v>420490.92999999993</v>
      </c>
      <c r="J10" s="13">
        <v>236808.96000000002</v>
      </c>
    </row>
    <row r="11" spans="1:11" ht="15" customHeight="1" x14ac:dyDescent="0.25">
      <c r="A11" s="34"/>
      <c r="B11" s="18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72000</v>
      </c>
      <c r="I11" s="68">
        <v>4332.0099999999948</v>
      </c>
      <c r="J11" s="13">
        <v>2400</v>
      </c>
    </row>
    <row r="12" spans="1:11" ht="15" customHeight="1" x14ac:dyDescent="0.25">
      <c r="A12" s="34"/>
      <c r="B12" s="18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</row>
    <row r="13" spans="1:11" ht="15" customHeight="1" x14ac:dyDescent="0.25">
      <c r="A13" s="34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3034945</v>
      </c>
      <c r="I13" s="68">
        <v>4590733.3599999994</v>
      </c>
      <c r="J13" s="13">
        <v>4435656.37</v>
      </c>
    </row>
    <row r="14" spans="1:11" ht="15" customHeight="1" x14ac:dyDescent="0.25">
      <c r="A14" s="34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960000</v>
      </c>
      <c r="I14" s="68">
        <v>110000</v>
      </c>
      <c r="J14" s="13">
        <v>109919.83</v>
      </c>
    </row>
    <row r="15" spans="1:11" ht="15" customHeight="1" x14ac:dyDescent="0.25">
      <c r="A15" s="34"/>
      <c r="B15" s="22" t="s">
        <v>73</v>
      </c>
      <c r="C15" s="23"/>
      <c r="D15" s="23"/>
      <c r="E15" s="23"/>
      <c r="F15" s="23"/>
      <c r="G15" s="24"/>
      <c r="H15" s="69">
        <f>+SUM(H4:H14)</f>
        <v>7465700</v>
      </c>
      <c r="I15" s="70">
        <f>+SUM(I4:I14)</f>
        <v>9067716.9099999983</v>
      </c>
      <c r="J15" s="26">
        <f>+SUM(J4:J14)</f>
        <v>8247167.3200000003</v>
      </c>
    </row>
    <row r="16" spans="1:11" ht="15" customHeight="1" x14ac:dyDescent="0.25">
      <c r="A16" s="30"/>
      <c r="B16" s="8" t="s">
        <v>74</v>
      </c>
      <c r="C16" s="9" t="s">
        <v>11</v>
      </c>
      <c r="D16" s="10" t="s">
        <v>12</v>
      </c>
      <c r="E16" s="10" t="s">
        <v>12</v>
      </c>
      <c r="F16" s="10" t="s">
        <v>12</v>
      </c>
      <c r="G16" s="11" t="s">
        <v>57</v>
      </c>
      <c r="H16" s="67">
        <v>0</v>
      </c>
      <c r="I16" s="68">
        <v>0</v>
      </c>
      <c r="J16" s="13">
        <v>0</v>
      </c>
      <c r="K16" s="48"/>
    </row>
    <row r="17" spans="1:11" ht="15" customHeight="1" x14ac:dyDescent="0.25">
      <c r="A17" s="30"/>
      <c r="B17" s="18"/>
      <c r="C17" s="9" t="s">
        <v>14</v>
      </c>
      <c r="D17" s="10" t="s">
        <v>12</v>
      </c>
      <c r="E17" s="10" t="s">
        <v>12</v>
      </c>
      <c r="F17" s="10" t="s">
        <v>12</v>
      </c>
      <c r="G17" s="11" t="s">
        <v>58</v>
      </c>
      <c r="H17" s="67">
        <v>14890</v>
      </c>
      <c r="I17" s="68">
        <v>14890</v>
      </c>
      <c r="J17" s="13">
        <v>284</v>
      </c>
      <c r="K17" s="14"/>
    </row>
    <row r="18" spans="1:11" ht="15" customHeight="1" x14ac:dyDescent="0.25">
      <c r="A18" s="30"/>
      <c r="B18" s="18"/>
      <c r="C18" s="17" t="s">
        <v>16</v>
      </c>
      <c r="D18" s="10" t="s">
        <v>12</v>
      </c>
      <c r="E18" s="10" t="s">
        <v>12</v>
      </c>
      <c r="F18" s="10" t="s">
        <v>12</v>
      </c>
      <c r="G18" s="11" t="s">
        <v>59</v>
      </c>
      <c r="H18" s="67">
        <v>600</v>
      </c>
      <c r="I18" s="68">
        <v>600</v>
      </c>
      <c r="J18" s="13">
        <v>0</v>
      </c>
      <c r="K18" s="14"/>
    </row>
    <row r="19" spans="1:11" ht="15" customHeight="1" x14ac:dyDescent="0.25">
      <c r="A19" s="30"/>
      <c r="B19" s="18"/>
      <c r="C19" s="17" t="s">
        <v>18</v>
      </c>
      <c r="D19" s="10" t="s">
        <v>12</v>
      </c>
      <c r="E19" s="10" t="s">
        <v>12</v>
      </c>
      <c r="F19" s="10" t="s">
        <v>12</v>
      </c>
      <c r="G19" s="11" t="s">
        <v>23</v>
      </c>
      <c r="H19" s="67">
        <v>0</v>
      </c>
      <c r="I19" s="68">
        <v>0</v>
      </c>
      <c r="J19" s="13">
        <v>0</v>
      </c>
      <c r="K19" s="14"/>
    </row>
    <row r="20" spans="1:11" ht="15" customHeight="1" x14ac:dyDescent="0.25">
      <c r="A20" s="30"/>
      <c r="B20" s="18"/>
      <c r="C20" s="17" t="s">
        <v>20</v>
      </c>
      <c r="D20" s="10" t="s">
        <v>12</v>
      </c>
      <c r="E20" s="10" t="s">
        <v>12</v>
      </c>
      <c r="F20" s="10" t="s">
        <v>12</v>
      </c>
      <c r="G20" s="11" t="s">
        <v>60</v>
      </c>
      <c r="H20" s="67">
        <v>0</v>
      </c>
      <c r="I20" s="68">
        <v>0</v>
      </c>
      <c r="J20" s="13">
        <v>0</v>
      </c>
    </row>
    <row r="21" spans="1:11" ht="15" customHeight="1" x14ac:dyDescent="0.25">
      <c r="A21" s="30"/>
      <c r="B21" s="18"/>
      <c r="C21" s="17" t="s">
        <v>22</v>
      </c>
      <c r="D21" s="10" t="s">
        <v>12</v>
      </c>
      <c r="E21" s="10" t="s">
        <v>12</v>
      </c>
      <c r="F21" s="10" t="s">
        <v>12</v>
      </c>
      <c r="G21" s="11" t="s">
        <v>61</v>
      </c>
      <c r="H21" s="67">
        <v>3200</v>
      </c>
      <c r="I21" s="68">
        <v>3200</v>
      </c>
      <c r="J21" s="13">
        <v>2915.85</v>
      </c>
    </row>
    <row r="22" spans="1:11" ht="15" customHeight="1" x14ac:dyDescent="0.25">
      <c r="A22" s="30"/>
      <c r="B22" s="18"/>
      <c r="C22" s="17" t="s">
        <v>26</v>
      </c>
      <c r="D22" s="10" t="s">
        <v>12</v>
      </c>
      <c r="E22" s="10" t="s">
        <v>12</v>
      </c>
      <c r="F22" s="10" t="s">
        <v>12</v>
      </c>
      <c r="G22" s="11" t="s">
        <v>62</v>
      </c>
      <c r="H22" s="67">
        <v>0</v>
      </c>
      <c r="I22" s="68">
        <v>0</v>
      </c>
      <c r="J22" s="13">
        <v>0</v>
      </c>
    </row>
    <row r="23" spans="1:11" ht="15" customHeight="1" x14ac:dyDescent="0.25">
      <c r="A23" s="30"/>
      <c r="B23" s="18"/>
      <c r="C23" s="17" t="s">
        <v>28</v>
      </c>
      <c r="D23" s="10" t="s">
        <v>12</v>
      </c>
      <c r="E23" s="10" t="s">
        <v>12</v>
      </c>
      <c r="F23" s="10" t="s">
        <v>12</v>
      </c>
      <c r="G23" s="11" t="s">
        <v>33</v>
      </c>
      <c r="H23" s="67">
        <v>0</v>
      </c>
      <c r="I23" s="68">
        <v>0</v>
      </c>
      <c r="J23" s="13">
        <v>0</v>
      </c>
    </row>
    <row r="24" spans="1:11" ht="15" customHeight="1" x14ac:dyDescent="0.25">
      <c r="A24" s="30"/>
      <c r="B24" s="18"/>
      <c r="C24" s="17" t="s">
        <v>30</v>
      </c>
      <c r="D24" s="10" t="s">
        <v>12</v>
      </c>
      <c r="E24" s="10" t="s">
        <v>12</v>
      </c>
      <c r="F24" s="10" t="s">
        <v>12</v>
      </c>
      <c r="G24" s="11" t="s">
        <v>35</v>
      </c>
      <c r="H24" s="67">
        <v>0</v>
      </c>
      <c r="I24" s="68">
        <v>0</v>
      </c>
      <c r="J24" s="13">
        <v>0</v>
      </c>
    </row>
    <row r="25" spans="1:11" ht="15" customHeight="1" x14ac:dyDescent="0.25">
      <c r="A25" s="30"/>
      <c r="B25" s="18"/>
      <c r="C25" s="17" t="s">
        <v>32</v>
      </c>
      <c r="D25" s="10" t="s">
        <v>12</v>
      </c>
      <c r="E25" s="10" t="s">
        <v>12</v>
      </c>
      <c r="F25" s="10" t="s">
        <v>12</v>
      </c>
      <c r="G25" s="11" t="s">
        <v>37</v>
      </c>
      <c r="H25" s="67">
        <v>72000</v>
      </c>
      <c r="I25" s="68">
        <v>72000</v>
      </c>
      <c r="J25" s="13">
        <v>0</v>
      </c>
    </row>
    <row r="26" spans="1:11" ht="15" customHeight="1" x14ac:dyDescent="0.25">
      <c r="A26" s="30"/>
      <c r="B26" s="18"/>
      <c r="C26" s="19" t="s">
        <v>34</v>
      </c>
      <c r="D26" s="20" t="s">
        <v>12</v>
      </c>
      <c r="E26" s="20" t="s">
        <v>12</v>
      </c>
      <c r="F26" s="20" t="s">
        <v>12</v>
      </c>
      <c r="G26" s="21" t="s">
        <v>63</v>
      </c>
      <c r="H26" s="67">
        <v>0</v>
      </c>
      <c r="I26" s="68">
        <v>0</v>
      </c>
      <c r="J26" s="13">
        <v>0</v>
      </c>
    </row>
    <row r="27" spans="1:11" ht="15" customHeight="1" x14ac:dyDescent="0.25">
      <c r="A27" s="30"/>
      <c r="B27" s="49" t="s">
        <v>75</v>
      </c>
      <c r="C27" s="23"/>
      <c r="D27" s="23"/>
      <c r="E27" s="23"/>
      <c r="F27" s="23"/>
      <c r="G27" s="24"/>
      <c r="H27" s="69">
        <f>+SUM(H16:H26)</f>
        <v>90690</v>
      </c>
      <c r="I27" s="70">
        <f>+SUM(I16:I26)</f>
        <v>90690</v>
      </c>
      <c r="J27" s="26">
        <f>+SUM(J16:J26)</f>
        <v>3199.85</v>
      </c>
    </row>
    <row r="28" spans="1:11" ht="15" customHeight="1" x14ac:dyDescent="0.25">
      <c r="A28" s="30"/>
      <c r="B28" s="50" t="s">
        <v>76</v>
      </c>
      <c r="C28" s="9" t="s">
        <v>11</v>
      </c>
      <c r="D28" s="10" t="s">
        <v>12</v>
      </c>
      <c r="E28" s="10" t="s">
        <v>12</v>
      </c>
      <c r="F28" s="10" t="s">
        <v>12</v>
      </c>
      <c r="G28" s="11" t="s">
        <v>57</v>
      </c>
      <c r="H28" s="67">
        <v>886500</v>
      </c>
      <c r="I28" s="68">
        <v>897200</v>
      </c>
      <c r="J28" s="13">
        <v>620758.26</v>
      </c>
    </row>
    <row r="29" spans="1:11" ht="15" customHeight="1" x14ac:dyDescent="0.25">
      <c r="A29" s="30"/>
      <c r="B29" s="18"/>
      <c r="C29" s="9" t="s">
        <v>14</v>
      </c>
      <c r="D29" s="10" t="s">
        <v>12</v>
      </c>
      <c r="E29" s="10" t="s">
        <v>12</v>
      </c>
      <c r="F29" s="10" t="s">
        <v>12</v>
      </c>
      <c r="G29" s="11" t="s">
        <v>58</v>
      </c>
      <c r="H29" s="67">
        <v>518450</v>
      </c>
      <c r="I29" s="68">
        <v>508950</v>
      </c>
      <c r="J29" s="13">
        <v>425890.77</v>
      </c>
    </row>
    <row r="30" spans="1:11" ht="15" customHeight="1" x14ac:dyDescent="0.25">
      <c r="A30" s="30"/>
      <c r="B30" s="18"/>
      <c r="C30" s="17" t="s">
        <v>16</v>
      </c>
      <c r="D30" s="10" t="s">
        <v>12</v>
      </c>
      <c r="E30" s="10" t="s">
        <v>12</v>
      </c>
      <c r="F30" s="10" t="s">
        <v>12</v>
      </c>
      <c r="G30" s="11" t="s">
        <v>59</v>
      </c>
      <c r="H30" s="67">
        <v>44700</v>
      </c>
      <c r="I30" s="68">
        <v>106500</v>
      </c>
      <c r="J30" s="13">
        <v>104457</v>
      </c>
    </row>
    <row r="31" spans="1:11" ht="15" customHeight="1" x14ac:dyDescent="0.25">
      <c r="A31" s="30"/>
      <c r="B31" s="18"/>
      <c r="C31" s="17" t="s">
        <v>18</v>
      </c>
      <c r="D31" s="10" t="s">
        <v>12</v>
      </c>
      <c r="E31" s="10" t="s">
        <v>12</v>
      </c>
      <c r="F31" s="10" t="s">
        <v>12</v>
      </c>
      <c r="G31" s="11" t="s">
        <v>23</v>
      </c>
      <c r="H31" s="67">
        <v>0</v>
      </c>
      <c r="I31" s="68">
        <v>0</v>
      </c>
      <c r="J31" s="13">
        <v>0</v>
      </c>
    </row>
    <row r="32" spans="1:11" ht="15" customHeight="1" x14ac:dyDescent="0.25">
      <c r="A32" s="30"/>
      <c r="B32" s="18"/>
      <c r="C32" s="17" t="s">
        <v>20</v>
      </c>
      <c r="D32" s="10" t="s">
        <v>12</v>
      </c>
      <c r="E32" s="10" t="s">
        <v>12</v>
      </c>
      <c r="F32" s="10" t="s">
        <v>12</v>
      </c>
      <c r="G32" s="11" t="s">
        <v>60</v>
      </c>
      <c r="H32" s="67">
        <v>325000</v>
      </c>
      <c r="I32" s="68">
        <v>268000</v>
      </c>
      <c r="J32" s="13">
        <v>248911.27</v>
      </c>
    </row>
    <row r="33" spans="1:10" ht="15" customHeight="1" x14ac:dyDescent="0.25">
      <c r="A33" s="30"/>
      <c r="B33" s="18"/>
      <c r="C33" s="17" t="s">
        <v>22</v>
      </c>
      <c r="D33" s="10" t="s">
        <v>12</v>
      </c>
      <c r="E33" s="10" t="s">
        <v>12</v>
      </c>
      <c r="F33" s="10" t="s">
        <v>12</v>
      </c>
      <c r="G33" s="11" t="s">
        <v>61</v>
      </c>
      <c r="H33" s="67">
        <v>2200</v>
      </c>
      <c r="I33" s="68">
        <v>3200</v>
      </c>
      <c r="J33" s="13">
        <v>1873.2</v>
      </c>
    </row>
    <row r="34" spans="1:10" ht="15" customHeight="1" x14ac:dyDescent="0.25">
      <c r="A34" s="30"/>
      <c r="B34" s="18"/>
      <c r="C34" s="17" t="s">
        <v>26</v>
      </c>
      <c r="D34" s="10" t="s">
        <v>12</v>
      </c>
      <c r="E34" s="10" t="s">
        <v>12</v>
      </c>
      <c r="F34" s="10" t="s">
        <v>12</v>
      </c>
      <c r="G34" s="11" t="s">
        <v>62</v>
      </c>
      <c r="H34" s="67">
        <v>315000</v>
      </c>
      <c r="I34" s="68">
        <v>467500</v>
      </c>
      <c r="J34" s="13">
        <v>320544.93</v>
      </c>
    </row>
    <row r="35" spans="1:10" ht="15" customHeight="1" x14ac:dyDescent="0.25">
      <c r="A35" s="30"/>
      <c r="B35" s="18"/>
      <c r="C35" s="17" t="s">
        <v>28</v>
      </c>
      <c r="D35" s="10" t="s">
        <v>12</v>
      </c>
      <c r="E35" s="10" t="s">
        <v>12</v>
      </c>
      <c r="F35" s="10" t="s">
        <v>12</v>
      </c>
      <c r="G35" s="11" t="s">
        <v>33</v>
      </c>
      <c r="H35" s="67">
        <v>0</v>
      </c>
      <c r="I35" s="68">
        <v>0</v>
      </c>
      <c r="J35" s="13">
        <v>0</v>
      </c>
    </row>
    <row r="36" spans="1:10" ht="15" customHeight="1" x14ac:dyDescent="0.25">
      <c r="A36" s="30"/>
      <c r="B36" s="18"/>
      <c r="C36" s="17" t="s">
        <v>30</v>
      </c>
      <c r="D36" s="10" t="s">
        <v>12</v>
      </c>
      <c r="E36" s="10" t="s">
        <v>12</v>
      </c>
      <c r="F36" s="10" t="s">
        <v>12</v>
      </c>
      <c r="G36" s="11" t="s">
        <v>35</v>
      </c>
      <c r="H36" s="67">
        <v>500</v>
      </c>
      <c r="I36" s="68">
        <v>500</v>
      </c>
      <c r="J36" s="13">
        <v>0</v>
      </c>
    </row>
    <row r="37" spans="1:10" ht="15" customHeight="1" x14ac:dyDescent="0.25">
      <c r="A37" s="30"/>
      <c r="B37" s="18"/>
      <c r="C37" s="17" t="s">
        <v>32</v>
      </c>
      <c r="D37" s="10" t="s">
        <v>12</v>
      </c>
      <c r="E37" s="10" t="s">
        <v>12</v>
      </c>
      <c r="F37" s="10" t="s">
        <v>12</v>
      </c>
      <c r="G37" s="11" t="s">
        <v>37</v>
      </c>
      <c r="H37" s="67">
        <v>1000000</v>
      </c>
      <c r="I37" s="68">
        <v>840500</v>
      </c>
      <c r="J37" s="13">
        <v>9858.5499999999993</v>
      </c>
    </row>
    <row r="38" spans="1:10" ht="15" customHeight="1" x14ac:dyDescent="0.25">
      <c r="A38" s="30"/>
      <c r="B38" s="52"/>
      <c r="C38" s="19" t="s">
        <v>34</v>
      </c>
      <c r="D38" s="20" t="s">
        <v>12</v>
      </c>
      <c r="E38" s="20" t="s">
        <v>12</v>
      </c>
      <c r="F38" s="20" t="s">
        <v>12</v>
      </c>
      <c r="G38" s="21" t="s">
        <v>63</v>
      </c>
      <c r="H38" s="67">
        <v>0</v>
      </c>
      <c r="I38" s="68">
        <v>0</v>
      </c>
      <c r="J38" s="13">
        <v>0</v>
      </c>
    </row>
    <row r="39" spans="1:10" ht="15" customHeight="1" x14ac:dyDescent="0.25">
      <c r="A39" s="16"/>
      <c r="B39" s="22" t="s">
        <v>77</v>
      </c>
      <c r="C39" s="23"/>
      <c r="D39" s="23"/>
      <c r="E39" s="23"/>
      <c r="F39" s="23"/>
      <c r="G39" s="24"/>
      <c r="H39" s="69">
        <f>+SUM(H28:H38)</f>
        <v>3092350</v>
      </c>
      <c r="I39" s="70">
        <f>+SUM(I28:I38)</f>
        <v>3092350</v>
      </c>
      <c r="J39" s="26">
        <f>+SUM(J28:J38)</f>
        <v>1732293.98</v>
      </c>
    </row>
    <row r="40" spans="1:10" ht="16.149999999999999" customHeight="1" thickBot="1" x14ac:dyDescent="0.3">
      <c r="A40" s="27" t="s">
        <v>78</v>
      </c>
      <c r="B40" s="27"/>
      <c r="C40" s="28"/>
      <c r="D40" s="28"/>
      <c r="E40" s="28"/>
      <c r="F40" s="28"/>
      <c r="G40" s="28"/>
      <c r="H40" s="71">
        <f>H39+H27+H15</f>
        <v>10648740</v>
      </c>
      <c r="I40" s="71">
        <f t="shared" ref="I40:J40" si="0">I39+I27+I15</f>
        <v>12250756.909999998</v>
      </c>
      <c r="J40" s="29">
        <f t="shared" si="0"/>
        <v>9982661.1500000004</v>
      </c>
    </row>
    <row r="41" spans="1:10" x14ac:dyDescent="0.25">
      <c r="A41" s="30"/>
    </row>
    <row r="42" spans="1:10" x14ac:dyDescent="0.25">
      <c r="A42" s="30"/>
      <c r="I42" s="31"/>
    </row>
    <row r="43" spans="1:10" x14ac:dyDescent="0.25">
      <c r="A43" s="30"/>
      <c r="H43" s="31"/>
      <c r="J43" s="31"/>
    </row>
    <row r="44" spans="1:10" x14ac:dyDescent="0.25">
      <c r="A44" s="30"/>
    </row>
    <row r="45" spans="1:10" x14ac:dyDescent="0.25">
      <c r="A45" s="30"/>
    </row>
    <row r="46" spans="1:10" x14ac:dyDescent="0.25">
      <c r="A46" s="30"/>
    </row>
    <row r="47" spans="1:10" x14ac:dyDescent="0.25">
      <c r="A47" s="30"/>
    </row>
    <row r="48" spans="1:10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  <row r="54" spans="1:1" x14ac:dyDescent="0.25">
      <c r="A54" s="30"/>
    </row>
    <row r="55" spans="1:1" x14ac:dyDescent="0.25">
      <c r="A55" s="30"/>
    </row>
    <row r="56" spans="1:1" x14ac:dyDescent="0.25">
      <c r="A56" s="30"/>
    </row>
    <row r="57" spans="1:1" x14ac:dyDescent="0.25">
      <c r="A57" s="30"/>
    </row>
    <row r="58" spans="1:1" x14ac:dyDescent="0.25">
      <c r="A58" s="30"/>
    </row>
    <row r="59" spans="1:1" x14ac:dyDescent="0.25">
      <c r="A59" s="30"/>
    </row>
    <row r="60" spans="1:1" x14ac:dyDescent="0.25">
      <c r="A60" s="30"/>
    </row>
    <row r="61" spans="1:1" x14ac:dyDescent="0.25">
      <c r="A61" s="30"/>
    </row>
    <row r="62" spans="1:1" x14ac:dyDescent="0.25">
      <c r="A62" s="30"/>
    </row>
    <row r="63" spans="1:1" x14ac:dyDescent="0.25">
      <c r="A63" s="30"/>
    </row>
    <row r="64" spans="1:1" x14ac:dyDescent="0.25">
      <c r="A64" s="30"/>
    </row>
    <row r="65" spans="1:1" x14ac:dyDescent="0.25">
      <c r="A65" s="30"/>
    </row>
    <row r="66" spans="1:1" x14ac:dyDescent="0.25">
      <c r="A66" s="30"/>
    </row>
    <row r="67" spans="1:1" x14ac:dyDescent="0.25">
      <c r="A67" s="30"/>
    </row>
    <row r="68" spans="1:1" x14ac:dyDescent="0.25">
      <c r="A68" s="30"/>
    </row>
    <row r="69" spans="1:1" x14ac:dyDescent="0.25">
      <c r="A69" s="30"/>
    </row>
    <row r="70" spans="1:1" x14ac:dyDescent="0.25">
      <c r="A70" s="30"/>
    </row>
    <row r="71" spans="1:1" x14ac:dyDescent="0.25">
      <c r="A71" s="30"/>
    </row>
    <row r="72" spans="1:1" x14ac:dyDescent="0.25">
      <c r="A72" s="30"/>
    </row>
  </sheetData>
  <mergeCells count="1">
    <mergeCell ref="A1:J1"/>
  </mergeCells>
  <pageMargins left="0.7" right="0.7" top="0.75" bottom="0.75" header="0.3" footer="0.3"/>
  <ignoredErrors>
    <ignoredError sqref="C4:F14 C16:F26 C28:F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6114-5E65-459D-B6DA-BA835D98070B}">
  <dimension ref="A1:L17"/>
  <sheetViews>
    <sheetView zoomScale="120" zoomScaleNormal="120" workbookViewId="0">
      <selection activeCell="E29" sqref="E29"/>
    </sheetView>
  </sheetViews>
  <sheetFormatPr defaultColWidth="20" defaultRowHeight="15" customHeight="1" x14ac:dyDescent="0.25"/>
  <cols>
    <col min="1" max="1" width="17.42578125" style="3" customWidth="1"/>
    <col min="2" max="2" width="15.7109375" style="3" customWidth="1"/>
    <col min="3" max="3" width="32.7109375" style="3" customWidth="1"/>
    <col min="4" max="7" width="12.28515625" style="3" customWidth="1"/>
    <col min="8" max="16384" width="20" style="3"/>
  </cols>
  <sheetData>
    <row r="1" spans="1:12" ht="12.75" x14ac:dyDescent="0.25">
      <c r="A1" s="1" t="s">
        <v>80</v>
      </c>
      <c r="B1" s="2"/>
      <c r="C1" s="2"/>
      <c r="D1" s="2"/>
      <c r="E1" s="2"/>
      <c r="F1" s="2"/>
      <c r="G1" s="2"/>
    </row>
    <row r="2" spans="1:12" ht="13.5" thickBot="1" x14ac:dyDescent="0.3">
      <c r="G2" s="4" t="s">
        <v>0</v>
      </c>
    </row>
    <row r="3" spans="1:12" ht="31.5" customHeight="1" thickBot="1" x14ac:dyDescent="0.3">
      <c r="A3" s="5" t="s">
        <v>1</v>
      </c>
      <c r="B3" s="5" t="s">
        <v>2</v>
      </c>
      <c r="C3" s="5" t="s">
        <v>6</v>
      </c>
      <c r="D3" s="6" t="s">
        <v>65</v>
      </c>
      <c r="E3" s="6" t="s">
        <v>66</v>
      </c>
      <c r="F3" s="6" t="s">
        <v>67</v>
      </c>
      <c r="G3" s="6" t="s">
        <v>68</v>
      </c>
    </row>
    <row r="4" spans="1:12" ht="15" customHeight="1" x14ac:dyDescent="0.25">
      <c r="A4" s="41" t="s">
        <v>129</v>
      </c>
      <c r="B4" s="42" t="s">
        <v>72</v>
      </c>
      <c r="C4" s="35" t="s">
        <v>69</v>
      </c>
      <c r="D4" s="12">
        <v>100873.95</v>
      </c>
      <c r="E4" s="13">
        <v>10181716.010000002</v>
      </c>
      <c r="F4" s="13">
        <v>8247167.3200000003</v>
      </c>
      <c r="G4" s="36">
        <v>2035422.6400000006</v>
      </c>
      <c r="H4" s="37"/>
      <c r="I4" s="37"/>
      <c r="J4" s="37"/>
    </row>
    <row r="5" spans="1:12" ht="15" customHeight="1" x14ac:dyDescent="0.25">
      <c r="A5" s="15"/>
      <c r="B5" s="18"/>
      <c r="C5" s="11" t="s">
        <v>70</v>
      </c>
      <c r="D5" s="39">
        <v>4255.22</v>
      </c>
      <c r="E5" s="40">
        <v>298205.55</v>
      </c>
      <c r="F5" s="40">
        <v>302460.77</v>
      </c>
      <c r="G5" s="13">
        <v>0</v>
      </c>
      <c r="H5" s="37"/>
      <c r="I5" s="37"/>
      <c r="J5" s="37"/>
      <c r="K5" s="37"/>
      <c r="L5" s="37"/>
    </row>
    <row r="6" spans="1:12" ht="15" customHeight="1" x14ac:dyDescent="0.25">
      <c r="A6" s="15"/>
      <c r="B6" s="80" t="s">
        <v>73</v>
      </c>
      <c r="C6" s="85"/>
      <c r="D6" s="26">
        <f>+D4+D5</f>
        <v>105129.17</v>
      </c>
      <c r="E6" s="26">
        <f>+E4+E5</f>
        <v>10479921.560000002</v>
      </c>
      <c r="F6" s="26">
        <f>+F4+F5</f>
        <v>8549628.0899999999</v>
      </c>
      <c r="G6" s="26">
        <f>+G4+G5</f>
        <v>2035422.6400000006</v>
      </c>
      <c r="H6" s="37"/>
      <c r="I6" s="37"/>
      <c r="J6" s="37"/>
    </row>
    <row r="7" spans="1:12" ht="15" customHeight="1" x14ac:dyDescent="0.25">
      <c r="A7" s="16"/>
      <c r="B7" s="8" t="s">
        <v>74</v>
      </c>
      <c r="C7" s="35" t="s">
        <v>69</v>
      </c>
      <c r="D7" s="12">
        <v>887.72</v>
      </c>
      <c r="E7" s="13">
        <v>2810.42</v>
      </c>
      <c r="F7" s="13">
        <v>3199.85</v>
      </c>
      <c r="G7" s="36">
        <v>498.29000000000042</v>
      </c>
      <c r="H7" s="37"/>
      <c r="I7" s="37"/>
      <c r="J7" s="37"/>
    </row>
    <row r="8" spans="1:12" ht="15" customHeight="1" x14ac:dyDescent="0.25">
      <c r="A8" s="16"/>
      <c r="B8" s="18"/>
      <c r="C8" s="11" t="s">
        <v>70</v>
      </c>
      <c r="D8" s="39">
        <v>0</v>
      </c>
      <c r="E8" s="40">
        <v>0</v>
      </c>
      <c r="F8" s="40">
        <v>0</v>
      </c>
      <c r="G8" s="13">
        <v>0</v>
      </c>
      <c r="H8" s="37"/>
      <c r="I8" s="37"/>
      <c r="J8" s="37"/>
    </row>
    <row r="9" spans="1:12" ht="15" customHeight="1" x14ac:dyDescent="0.25">
      <c r="A9" s="16"/>
      <c r="B9" s="83" t="s">
        <v>75</v>
      </c>
      <c r="C9" s="85"/>
      <c r="D9" s="26">
        <f>+D7+D8</f>
        <v>887.72</v>
      </c>
      <c r="E9" s="26">
        <f>+E7+E8</f>
        <v>2810.42</v>
      </c>
      <c r="F9" s="26">
        <f>+F7+F8</f>
        <v>3199.85</v>
      </c>
      <c r="G9" s="26">
        <f>+G7+G8</f>
        <v>498.29000000000042</v>
      </c>
      <c r="H9" s="37"/>
      <c r="I9" s="37"/>
      <c r="J9" s="37"/>
    </row>
    <row r="10" spans="1:12" ht="15" customHeight="1" x14ac:dyDescent="0.25">
      <c r="A10" s="16"/>
      <c r="B10" s="50" t="s">
        <v>76</v>
      </c>
      <c r="C10" s="35" t="s">
        <v>69</v>
      </c>
      <c r="D10" s="12">
        <v>258869.55</v>
      </c>
      <c r="E10" s="13">
        <v>1969726.1699999997</v>
      </c>
      <c r="F10" s="13">
        <v>1732293.98</v>
      </c>
      <c r="G10" s="36">
        <v>496301.73999999976</v>
      </c>
      <c r="H10" s="37"/>
      <c r="I10" s="37"/>
      <c r="J10" s="37"/>
    </row>
    <row r="11" spans="1:12" ht="15" customHeight="1" x14ac:dyDescent="0.25">
      <c r="A11" s="16"/>
      <c r="B11" s="18"/>
      <c r="C11" s="10" t="s">
        <v>70</v>
      </c>
      <c r="D11" s="39">
        <v>0</v>
      </c>
      <c r="E11" s="40">
        <v>0</v>
      </c>
      <c r="F11" s="40">
        <v>0</v>
      </c>
      <c r="G11" s="13">
        <v>0</v>
      </c>
      <c r="H11" s="37"/>
      <c r="I11" s="37"/>
      <c r="J11" s="37"/>
    </row>
    <row r="12" spans="1:12" ht="15" customHeight="1" x14ac:dyDescent="0.25">
      <c r="A12" s="16"/>
      <c r="B12" s="80" t="s">
        <v>77</v>
      </c>
      <c r="C12" s="85"/>
      <c r="D12" s="26">
        <f>+D10+D11</f>
        <v>258869.55</v>
      </c>
      <c r="E12" s="26">
        <f>+E10+E11</f>
        <v>1969726.1699999997</v>
      </c>
      <c r="F12" s="26">
        <f>+F10+F11</f>
        <v>1732293.98</v>
      </c>
      <c r="G12" s="26">
        <f>+G10+G11</f>
        <v>496301.73999999976</v>
      </c>
      <c r="H12" s="37"/>
      <c r="I12" s="37"/>
      <c r="J12" s="37"/>
    </row>
    <row r="13" spans="1:12" ht="16.149999999999999" customHeight="1" thickBot="1" x14ac:dyDescent="0.3">
      <c r="A13" s="27" t="s">
        <v>78</v>
      </c>
      <c r="B13" s="27"/>
      <c r="C13" s="28"/>
      <c r="D13" s="33">
        <f>D12+D9+D6</f>
        <v>364886.44</v>
      </c>
      <c r="E13" s="33">
        <f t="shared" ref="E13:G13" si="0">E12+E9+E6</f>
        <v>12452458.150000002</v>
      </c>
      <c r="F13" s="33">
        <f t="shared" si="0"/>
        <v>10285121.92</v>
      </c>
      <c r="G13" s="33">
        <f t="shared" si="0"/>
        <v>2532222.6700000004</v>
      </c>
    </row>
    <row r="14" spans="1:12" ht="12.75" x14ac:dyDescent="0.25">
      <c r="A14" s="30"/>
    </row>
    <row r="15" spans="1:12" ht="12.75" x14ac:dyDescent="0.25">
      <c r="A15" s="30"/>
      <c r="D15" s="31"/>
    </row>
    <row r="16" spans="1:12" ht="12.75" x14ac:dyDescent="0.25">
      <c r="D16" s="31"/>
      <c r="G16" s="31"/>
    </row>
    <row r="17" spans="4:4" ht="12.75" x14ac:dyDescent="0.25">
      <c r="D17" s="31"/>
    </row>
  </sheetData>
  <mergeCells count="3">
    <mergeCell ref="B6:C6"/>
    <mergeCell ref="B9:C9"/>
    <mergeCell ref="B12:C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2C43-CA85-480A-BAAC-7F94424A797C}">
  <dimension ref="A1:J29"/>
  <sheetViews>
    <sheetView topLeftCell="A5" zoomScale="120" zoomScaleNormal="120" workbookViewId="0">
      <selection activeCell="A25" sqref="A25:XFD25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6.85546875" style="3" bestFit="1" customWidth="1"/>
    <col min="4" max="5" width="6.28515625" style="3" customWidth="1"/>
    <col min="6" max="6" width="29.85546875" style="3" customWidth="1"/>
    <col min="7" max="9" width="12.28515625" style="3" customWidth="1"/>
    <col min="10" max="11" width="7.7109375" style="3" customWidth="1"/>
    <col min="12" max="16384" width="20" style="3"/>
  </cols>
  <sheetData>
    <row r="1" spans="1:10" x14ac:dyDescent="0.25">
      <c r="A1" s="1" t="s">
        <v>87</v>
      </c>
      <c r="B1" s="2"/>
      <c r="C1" s="2"/>
      <c r="D1" s="2"/>
      <c r="E1" s="2"/>
      <c r="F1" s="2"/>
      <c r="G1" s="2"/>
      <c r="H1" s="2"/>
      <c r="I1" s="2"/>
    </row>
    <row r="2" spans="1:10" ht="13.5" thickBot="1" x14ac:dyDescent="0.3">
      <c r="I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74" t="s">
        <v>7</v>
      </c>
      <c r="H3" s="74" t="s">
        <v>8</v>
      </c>
      <c r="I3" s="6" t="s">
        <v>9</v>
      </c>
    </row>
    <row r="4" spans="1:10" ht="15" customHeight="1" x14ac:dyDescent="0.25">
      <c r="A4" s="7" t="s">
        <v>130</v>
      </c>
      <c r="B4" s="8" t="s">
        <v>81</v>
      </c>
      <c r="C4" s="9" t="s">
        <v>11</v>
      </c>
      <c r="D4" s="10" t="s">
        <v>12</v>
      </c>
      <c r="E4" s="10" t="s">
        <v>12</v>
      </c>
      <c r="F4" s="11" t="s">
        <v>13</v>
      </c>
      <c r="G4" s="75">
        <v>0</v>
      </c>
      <c r="H4" s="75">
        <v>0</v>
      </c>
      <c r="I4" s="13">
        <v>0</v>
      </c>
      <c r="J4" s="14"/>
    </row>
    <row r="5" spans="1:10" ht="15" customHeight="1" x14ac:dyDescent="0.25">
      <c r="B5" s="18"/>
      <c r="C5" s="9" t="s">
        <v>14</v>
      </c>
      <c r="D5" s="10" t="s">
        <v>12</v>
      </c>
      <c r="E5" s="10" t="s">
        <v>12</v>
      </c>
      <c r="F5" s="11" t="s">
        <v>15</v>
      </c>
      <c r="G5" s="75">
        <v>0</v>
      </c>
      <c r="H5" s="75">
        <v>0</v>
      </c>
      <c r="I5" s="13">
        <v>0</v>
      </c>
    </row>
    <row r="6" spans="1:10" ht="15" customHeight="1" x14ac:dyDescent="0.25">
      <c r="B6" s="18"/>
      <c r="C6" s="17" t="s">
        <v>16</v>
      </c>
      <c r="D6" s="10" t="s">
        <v>12</v>
      </c>
      <c r="E6" s="10" t="s">
        <v>12</v>
      </c>
      <c r="F6" s="11" t="s">
        <v>17</v>
      </c>
      <c r="G6" s="75">
        <v>0</v>
      </c>
      <c r="H6" s="75">
        <v>0</v>
      </c>
      <c r="I6" s="13">
        <v>0</v>
      </c>
      <c r="J6" s="14"/>
    </row>
    <row r="7" spans="1:10" ht="15" customHeight="1" x14ac:dyDescent="0.25">
      <c r="B7" s="18"/>
      <c r="C7" s="17" t="s">
        <v>18</v>
      </c>
      <c r="D7" s="10" t="s">
        <v>12</v>
      </c>
      <c r="E7" s="10" t="s">
        <v>12</v>
      </c>
      <c r="F7" s="11" t="s">
        <v>19</v>
      </c>
      <c r="G7" s="75">
        <v>0</v>
      </c>
      <c r="H7" s="75">
        <v>0</v>
      </c>
      <c r="I7" s="13">
        <v>0</v>
      </c>
      <c r="J7" s="14"/>
    </row>
    <row r="8" spans="1:10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1" t="s">
        <v>21</v>
      </c>
      <c r="G8" s="75">
        <v>0</v>
      </c>
      <c r="H8" s="75">
        <v>0</v>
      </c>
      <c r="I8" s="13">
        <v>0</v>
      </c>
      <c r="J8" s="14"/>
    </row>
    <row r="9" spans="1:10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1" t="s">
        <v>23</v>
      </c>
      <c r="G9" s="75">
        <v>465721.58</v>
      </c>
      <c r="H9" s="75">
        <v>400000</v>
      </c>
      <c r="I9" s="13">
        <v>303663.87</v>
      </c>
      <c r="J9" s="14"/>
    </row>
    <row r="10" spans="1:10" ht="15" customHeight="1" x14ac:dyDescent="0.25">
      <c r="A10" s="16"/>
      <c r="B10" s="16"/>
      <c r="C10" s="17"/>
      <c r="D10" s="10"/>
      <c r="E10" s="10"/>
      <c r="F10" s="63" t="s">
        <v>24</v>
      </c>
      <c r="G10" s="75">
        <v>462759.08</v>
      </c>
      <c r="H10" s="75">
        <v>400000</v>
      </c>
      <c r="I10" s="13">
        <v>301344</v>
      </c>
      <c r="J10" s="14"/>
    </row>
    <row r="11" spans="1:10" ht="15" customHeight="1" x14ac:dyDescent="0.25">
      <c r="A11" s="16"/>
      <c r="B11" s="16"/>
      <c r="C11" s="17"/>
      <c r="D11" s="10"/>
      <c r="E11" s="10"/>
      <c r="F11" s="64" t="s">
        <v>25</v>
      </c>
      <c r="G11" s="75">
        <v>0</v>
      </c>
      <c r="H11" s="75">
        <v>0</v>
      </c>
      <c r="I11" s="13">
        <v>0</v>
      </c>
      <c r="J11" s="14"/>
    </row>
    <row r="12" spans="1:10" ht="15" customHeight="1" x14ac:dyDescent="0.25">
      <c r="A12" s="16"/>
      <c r="B12" s="16"/>
      <c r="C12" s="17" t="s">
        <v>26</v>
      </c>
      <c r="D12" s="10" t="s">
        <v>12</v>
      </c>
      <c r="E12" s="10" t="s">
        <v>12</v>
      </c>
      <c r="F12" s="11" t="s">
        <v>27</v>
      </c>
      <c r="G12" s="75">
        <v>20200</v>
      </c>
      <c r="H12" s="75">
        <v>50000</v>
      </c>
      <c r="I12" s="13">
        <v>12527.79</v>
      </c>
      <c r="J12" s="14"/>
    </row>
    <row r="13" spans="1:10" ht="15" customHeight="1" x14ac:dyDescent="0.25">
      <c r="A13" s="16"/>
      <c r="B13" s="16"/>
      <c r="C13" s="17" t="s">
        <v>28</v>
      </c>
      <c r="D13" s="10" t="s">
        <v>12</v>
      </c>
      <c r="E13" s="10" t="s">
        <v>12</v>
      </c>
      <c r="F13" s="11" t="s">
        <v>29</v>
      </c>
      <c r="G13" s="75">
        <v>0</v>
      </c>
      <c r="H13" s="75">
        <v>1000</v>
      </c>
      <c r="I13" s="13">
        <v>720</v>
      </c>
      <c r="J13" s="32"/>
    </row>
    <row r="14" spans="1:10" ht="15" customHeight="1" x14ac:dyDescent="0.25">
      <c r="A14" s="16"/>
      <c r="B14" s="16"/>
      <c r="C14" s="17" t="s">
        <v>30</v>
      </c>
      <c r="D14" s="10" t="s">
        <v>12</v>
      </c>
      <c r="E14" s="10" t="s">
        <v>12</v>
      </c>
      <c r="F14" s="11" t="s">
        <v>31</v>
      </c>
      <c r="G14" s="76">
        <v>0</v>
      </c>
      <c r="H14" s="75">
        <v>0</v>
      </c>
      <c r="I14" s="13">
        <v>0</v>
      </c>
      <c r="J14" s="14"/>
    </row>
    <row r="15" spans="1:10" ht="15" customHeight="1" x14ac:dyDescent="0.25">
      <c r="A15" s="16"/>
      <c r="B15" s="16"/>
      <c r="C15" s="17" t="s">
        <v>32</v>
      </c>
      <c r="D15" s="10" t="s">
        <v>12</v>
      </c>
      <c r="E15" s="10" t="s">
        <v>12</v>
      </c>
      <c r="F15" s="11" t="s">
        <v>33</v>
      </c>
      <c r="G15" s="76">
        <v>0</v>
      </c>
      <c r="H15" s="75">
        <v>0</v>
      </c>
      <c r="I15" s="13">
        <v>0</v>
      </c>
      <c r="J15" s="14"/>
    </row>
    <row r="16" spans="1:10" ht="15" customHeight="1" x14ac:dyDescent="0.25">
      <c r="A16" s="16"/>
      <c r="B16" s="16"/>
      <c r="C16" s="17"/>
      <c r="D16" s="10"/>
      <c r="E16" s="10"/>
      <c r="F16" s="65" t="s">
        <v>24</v>
      </c>
      <c r="G16" s="76">
        <v>0</v>
      </c>
      <c r="H16" s="75">
        <v>0</v>
      </c>
      <c r="I16" s="13">
        <v>0</v>
      </c>
      <c r="J16" s="14"/>
    </row>
    <row r="17" spans="1:10" ht="15" customHeight="1" x14ac:dyDescent="0.25">
      <c r="A17" s="16"/>
      <c r="B17" s="16"/>
      <c r="C17" s="17"/>
      <c r="D17" s="10"/>
      <c r="E17" s="10"/>
      <c r="F17" s="66" t="s">
        <v>25</v>
      </c>
      <c r="G17" s="76">
        <v>0</v>
      </c>
      <c r="H17" s="75">
        <v>0</v>
      </c>
      <c r="I17" s="13">
        <v>0</v>
      </c>
      <c r="J17" s="14"/>
    </row>
    <row r="18" spans="1:10" ht="15" customHeight="1" x14ac:dyDescent="0.25">
      <c r="A18" s="16"/>
      <c r="B18" s="16"/>
      <c r="C18" s="17" t="s">
        <v>34</v>
      </c>
      <c r="D18" s="10" t="s">
        <v>12</v>
      </c>
      <c r="E18" s="10" t="s">
        <v>12</v>
      </c>
      <c r="F18" s="11" t="s">
        <v>35</v>
      </c>
      <c r="G18" s="76">
        <v>0</v>
      </c>
      <c r="H18" s="75">
        <v>0</v>
      </c>
      <c r="I18" s="13">
        <v>0</v>
      </c>
      <c r="J18" s="14"/>
    </row>
    <row r="19" spans="1:10" ht="15" customHeight="1" x14ac:dyDescent="0.25">
      <c r="A19" s="16"/>
      <c r="B19" s="16"/>
      <c r="C19" s="17" t="s">
        <v>36</v>
      </c>
      <c r="D19" s="10" t="s">
        <v>12</v>
      </c>
      <c r="E19" s="10" t="s">
        <v>12</v>
      </c>
      <c r="F19" s="11" t="s">
        <v>37</v>
      </c>
      <c r="G19" s="76">
        <v>0</v>
      </c>
      <c r="H19" s="75">
        <v>0</v>
      </c>
      <c r="I19" s="13">
        <v>0</v>
      </c>
      <c r="J19" s="14"/>
    </row>
    <row r="20" spans="1:10" ht="15" customHeight="1" x14ac:dyDescent="0.25">
      <c r="A20" s="16"/>
      <c r="B20" s="16"/>
      <c r="C20" s="17" t="s">
        <v>38</v>
      </c>
      <c r="D20" s="10" t="s">
        <v>12</v>
      </c>
      <c r="E20" s="10" t="s">
        <v>12</v>
      </c>
      <c r="F20" s="11" t="s">
        <v>39</v>
      </c>
      <c r="G20" s="76">
        <v>0</v>
      </c>
      <c r="H20" s="75">
        <v>0</v>
      </c>
      <c r="I20" s="13">
        <v>0</v>
      </c>
      <c r="J20" s="14"/>
    </row>
    <row r="21" spans="1:10" ht="15" customHeight="1" x14ac:dyDescent="0.25">
      <c r="A21" s="30"/>
      <c r="B21" s="18"/>
      <c r="C21" s="17" t="s">
        <v>40</v>
      </c>
      <c r="D21" s="10" t="s">
        <v>12</v>
      </c>
      <c r="E21" s="10" t="s">
        <v>12</v>
      </c>
      <c r="F21" s="11" t="s">
        <v>41</v>
      </c>
      <c r="G21" s="76">
        <v>0</v>
      </c>
      <c r="H21" s="75">
        <v>0</v>
      </c>
      <c r="I21" s="13">
        <v>0</v>
      </c>
      <c r="J21" s="14"/>
    </row>
    <row r="22" spans="1:10" ht="15" customHeight="1" x14ac:dyDescent="0.25">
      <c r="A22" s="30"/>
      <c r="B22" s="18"/>
      <c r="C22" s="17" t="s">
        <v>42</v>
      </c>
      <c r="D22" s="10" t="s">
        <v>12</v>
      </c>
      <c r="E22" s="10" t="s">
        <v>12</v>
      </c>
      <c r="F22" s="11" t="s">
        <v>43</v>
      </c>
      <c r="G22" s="76">
        <v>0</v>
      </c>
      <c r="H22" s="75">
        <v>0</v>
      </c>
      <c r="I22" s="13">
        <v>0</v>
      </c>
      <c r="J22" s="14"/>
    </row>
    <row r="23" spans="1:10" ht="15" customHeight="1" x14ac:dyDescent="0.25">
      <c r="A23" s="30"/>
      <c r="B23" s="18"/>
      <c r="C23" s="19" t="s">
        <v>44</v>
      </c>
      <c r="D23" s="20" t="s">
        <v>12</v>
      </c>
      <c r="E23" s="20" t="s">
        <v>12</v>
      </c>
      <c r="F23" s="21" t="s">
        <v>45</v>
      </c>
      <c r="G23" s="76">
        <v>0</v>
      </c>
      <c r="H23" s="75">
        <v>109339.65</v>
      </c>
      <c r="I23" s="13">
        <v>109339.65</v>
      </c>
      <c r="J23" s="14"/>
    </row>
    <row r="24" spans="1:10" ht="15" customHeight="1" x14ac:dyDescent="0.25">
      <c r="A24" s="30"/>
      <c r="B24" s="80" t="s">
        <v>82</v>
      </c>
      <c r="C24" s="81"/>
      <c r="D24" s="81"/>
      <c r="E24" s="81"/>
      <c r="F24" s="82"/>
      <c r="G24" s="77">
        <f>+SUM(G4:G23)-G16-G17-G10-G11</f>
        <v>485921.58</v>
      </c>
      <c r="H24" s="78">
        <f>+SUM(H4:H23)-H16-H17-H10-H11</f>
        <v>560339.65</v>
      </c>
      <c r="I24" s="26">
        <f>+SUM(I4:I23)-I16-I17-I10-I11</f>
        <v>426251.31000000006</v>
      </c>
      <c r="J24" s="14"/>
    </row>
    <row r="25" spans="1:10" ht="16.149999999999999" customHeight="1" thickBot="1" x14ac:dyDescent="0.3">
      <c r="A25" s="27" t="s">
        <v>83</v>
      </c>
      <c r="B25" s="27"/>
      <c r="C25" s="28"/>
      <c r="D25" s="28"/>
      <c r="E25" s="28"/>
      <c r="F25" s="28"/>
      <c r="G25" s="79">
        <f>+G24</f>
        <v>485921.58</v>
      </c>
      <c r="H25" s="79">
        <f>+H24</f>
        <v>560339.65</v>
      </c>
      <c r="I25" s="33">
        <f>+I24</f>
        <v>426251.31000000006</v>
      </c>
    </row>
    <row r="27" spans="1:10" x14ac:dyDescent="0.25">
      <c r="H27" s="31"/>
      <c r="I27" s="31"/>
    </row>
    <row r="28" spans="1:10" x14ac:dyDescent="0.25">
      <c r="H28" s="31"/>
    </row>
    <row r="29" spans="1:10" x14ac:dyDescent="0.25">
      <c r="G29" s="31"/>
      <c r="H29" s="31"/>
    </row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ACE7-63DE-455F-92F3-9573F009DDD0}">
  <dimension ref="A1:K50"/>
  <sheetViews>
    <sheetView zoomScale="120" zoomScaleNormal="120" workbookViewId="0">
      <selection activeCell="H23" sqref="H23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6" width="6.28515625" style="3" customWidth="1"/>
    <col min="7" max="7" width="29.85546875" style="3" customWidth="1"/>
    <col min="8" max="10" width="12.28515625" style="3" customWidth="1"/>
    <col min="11" max="11" width="7.7109375" style="3" customWidth="1"/>
    <col min="12" max="16384" width="20" style="3"/>
  </cols>
  <sheetData>
    <row r="1" spans="1:11" x14ac:dyDescent="0.25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</row>
    <row r="2" spans="1:11" ht="13.5" thickBot="1" x14ac:dyDescent="0.3">
      <c r="J2" s="4" t="s">
        <v>0</v>
      </c>
    </row>
    <row r="3" spans="1:11" ht="31.5" customHeight="1" thickBot="1" x14ac:dyDescent="0.3">
      <c r="A3" s="5" t="s">
        <v>1</v>
      </c>
      <c r="B3" s="5" t="s">
        <v>2</v>
      </c>
      <c r="C3" s="5" t="s">
        <v>49</v>
      </c>
      <c r="D3" s="6" t="s">
        <v>50</v>
      </c>
      <c r="E3" s="5" t="s">
        <v>51</v>
      </c>
      <c r="F3" s="5" t="s">
        <v>52</v>
      </c>
      <c r="G3" s="5" t="s">
        <v>6</v>
      </c>
      <c r="H3" s="6" t="s">
        <v>53</v>
      </c>
      <c r="I3" s="6" t="s">
        <v>54</v>
      </c>
      <c r="J3" s="6" t="s">
        <v>84</v>
      </c>
    </row>
    <row r="4" spans="1:11" ht="15" customHeight="1" x14ac:dyDescent="0.25">
      <c r="A4" s="7" t="s">
        <v>130</v>
      </c>
      <c r="B4" s="8" t="s">
        <v>81</v>
      </c>
      <c r="C4" s="9" t="s">
        <v>11</v>
      </c>
      <c r="D4" s="10" t="s">
        <v>12</v>
      </c>
      <c r="E4" s="10" t="s">
        <v>12</v>
      </c>
      <c r="F4" s="10" t="s">
        <v>12</v>
      </c>
      <c r="G4" s="11" t="s">
        <v>57</v>
      </c>
      <c r="H4" s="67">
        <v>183327.01</v>
      </c>
      <c r="I4" s="68">
        <v>207379.3</v>
      </c>
      <c r="J4" s="13">
        <v>167504.35999999999</v>
      </c>
      <c r="K4" s="14"/>
    </row>
    <row r="5" spans="1:11" ht="15" customHeight="1" x14ac:dyDescent="0.25">
      <c r="A5" s="15"/>
      <c r="B5" s="16"/>
      <c r="C5" s="9" t="s">
        <v>14</v>
      </c>
      <c r="D5" s="10" t="s">
        <v>12</v>
      </c>
      <c r="E5" s="10" t="s">
        <v>12</v>
      </c>
      <c r="F5" s="10" t="s">
        <v>12</v>
      </c>
      <c r="G5" s="11" t="s">
        <v>58</v>
      </c>
      <c r="H5" s="67">
        <v>195094.57</v>
      </c>
      <c r="I5" s="68">
        <v>220202.69999999995</v>
      </c>
      <c r="J5" s="13">
        <v>126745.3</v>
      </c>
    </row>
    <row r="6" spans="1:11" ht="15" customHeight="1" x14ac:dyDescent="0.25">
      <c r="A6" s="15"/>
      <c r="B6" s="16"/>
      <c r="C6" s="17" t="s">
        <v>16</v>
      </c>
      <c r="D6" s="10" t="s">
        <v>12</v>
      </c>
      <c r="E6" s="10" t="s">
        <v>12</v>
      </c>
      <c r="F6" s="10" t="s">
        <v>12</v>
      </c>
      <c r="G6" s="11" t="s">
        <v>59</v>
      </c>
      <c r="H6" s="67">
        <v>0</v>
      </c>
      <c r="I6" s="68">
        <v>0</v>
      </c>
      <c r="J6" s="13">
        <v>0</v>
      </c>
      <c r="K6" s="14"/>
    </row>
    <row r="7" spans="1:11" ht="15" customHeight="1" x14ac:dyDescent="0.25">
      <c r="A7" s="15"/>
      <c r="B7" s="16"/>
      <c r="C7" s="17" t="s">
        <v>18</v>
      </c>
      <c r="D7" s="10" t="s">
        <v>12</v>
      </c>
      <c r="E7" s="10" t="s">
        <v>12</v>
      </c>
      <c r="F7" s="10" t="s">
        <v>12</v>
      </c>
      <c r="G7" s="11" t="s">
        <v>23</v>
      </c>
      <c r="H7" s="67">
        <v>0</v>
      </c>
      <c r="I7" s="68">
        <v>0</v>
      </c>
      <c r="J7" s="13">
        <v>0</v>
      </c>
      <c r="K7" s="14"/>
    </row>
    <row r="8" spans="1:11" ht="15" customHeight="1" x14ac:dyDescent="0.25">
      <c r="A8" s="16"/>
      <c r="B8" s="16"/>
      <c r="C8" s="17" t="s">
        <v>20</v>
      </c>
      <c r="D8" s="10" t="s">
        <v>12</v>
      </c>
      <c r="E8" s="10" t="s">
        <v>12</v>
      </c>
      <c r="F8" s="10" t="s">
        <v>12</v>
      </c>
      <c r="G8" s="11" t="s">
        <v>60</v>
      </c>
      <c r="H8" s="67">
        <v>0</v>
      </c>
      <c r="I8" s="68">
        <v>1877</v>
      </c>
      <c r="J8" s="13">
        <v>1877</v>
      </c>
      <c r="K8" s="14"/>
    </row>
    <row r="9" spans="1:11" ht="15" customHeight="1" x14ac:dyDescent="0.25">
      <c r="A9" s="16"/>
      <c r="B9" s="16"/>
      <c r="C9" s="17" t="s">
        <v>22</v>
      </c>
      <c r="D9" s="10" t="s">
        <v>12</v>
      </c>
      <c r="E9" s="10" t="s">
        <v>12</v>
      </c>
      <c r="F9" s="10" t="s">
        <v>12</v>
      </c>
      <c r="G9" s="11" t="s">
        <v>61</v>
      </c>
      <c r="H9" s="67">
        <v>0</v>
      </c>
      <c r="I9" s="68">
        <v>0</v>
      </c>
      <c r="J9" s="13">
        <v>0</v>
      </c>
      <c r="K9" s="14"/>
    </row>
    <row r="10" spans="1:11" ht="15" customHeight="1" x14ac:dyDescent="0.25">
      <c r="A10" s="16"/>
      <c r="B10" s="16"/>
      <c r="C10" s="17" t="s">
        <v>26</v>
      </c>
      <c r="D10" s="10" t="s">
        <v>12</v>
      </c>
      <c r="E10" s="10" t="s">
        <v>12</v>
      </c>
      <c r="F10" s="10" t="s">
        <v>12</v>
      </c>
      <c r="G10" s="11" t="s">
        <v>62</v>
      </c>
      <c r="H10" s="67">
        <v>107500</v>
      </c>
      <c r="I10" s="68">
        <v>130880.64999999998</v>
      </c>
      <c r="J10" s="13">
        <v>66954.67</v>
      </c>
      <c r="K10" s="14"/>
    </row>
    <row r="11" spans="1:11" ht="15" customHeight="1" x14ac:dyDescent="0.25">
      <c r="A11" s="16"/>
      <c r="B11" s="16"/>
      <c r="C11" s="17" t="s">
        <v>28</v>
      </c>
      <c r="D11" s="10" t="s">
        <v>12</v>
      </c>
      <c r="E11" s="10" t="s">
        <v>12</v>
      </c>
      <c r="F11" s="10" t="s">
        <v>12</v>
      </c>
      <c r="G11" s="11" t="s">
        <v>33</v>
      </c>
      <c r="H11" s="67">
        <v>0</v>
      </c>
      <c r="I11" s="68">
        <v>0</v>
      </c>
      <c r="J11" s="13">
        <v>0</v>
      </c>
      <c r="K11" s="13"/>
    </row>
    <row r="12" spans="1:11" ht="15" customHeight="1" x14ac:dyDescent="0.25">
      <c r="A12" s="16"/>
      <c r="B12" s="16"/>
      <c r="C12" s="17" t="s">
        <v>30</v>
      </c>
      <c r="D12" s="10" t="s">
        <v>12</v>
      </c>
      <c r="E12" s="10" t="s">
        <v>12</v>
      </c>
      <c r="F12" s="10" t="s">
        <v>12</v>
      </c>
      <c r="G12" s="11" t="s">
        <v>35</v>
      </c>
      <c r="H12" s="67">
        <v>0</v>
      </c>
      <c r="I12" s="68">
        <v>0</v>
      </c>
      <c r="J12" s="13">
        <v>0</v>
      </c>
      <c r="K12" s="14"/>
    </row>
    <row r="13" spans="1:11" ht="15" customHeight="1" x14ac:dyDescent="0.25">
      <c r="A13" s="16"/>
      <c r="B13" s="18"/>
      <c r="C13" s="17" t="s">
        <v>32</v>
      </c>
      <c r="D13" s="10" t="s">
        <v>12</v>
      </c>
      <c r="E13" s="10" t="s">
        <v>12</v>
      </c>
      <c r="F13" s="10" t="s">
        <v>12</v>
      </c>
      <c r="G13" s="11" t="s">
        <v>37</v>
      </c>
      <c r="H13" s="67">
        <v>0</v>
      </c>
      <c r="I13" s="68">
        <v>0</v>
      </c>
      <c r="J13" s="13">
        <v>0</v>
      </c>
      <c r="K13" s="14"/>
    </row>
    <row r="14" spans="1:11" ht="15" customHeight="1" x14ac:dyDescent="0.25">
      <c r="A14" s="16"/>
      <c r="B14" s="18"/>
      <c r="C14" s="19" t="s">
        <v>34</v>
      </c>
      <c r="D14" s="20" t="s">
        <v>12</v>
      </c>
      <c r="E14" s="20" t="s">
        <v>12</v>
      </c>
      <c r="F14" s="20" t="s">
        <v>12</v>
      </c>
      <c r="G14" s="21" t="s">
        <v>63</v>
      </c>
      <c r="H14" s="67">
        <v>0</v>
      </c>
      <c r="I14" s="68">
        <v>0</v>
      </c>
      <c r="J14" s="13">
        <v>0</v>
      </c>
      <c r="K14" s="14"/>
    </row>
    <row r="15" spans="1:11" ht="15" customHeight="1" x14ac:dyDescent="0.25">
      <c r="A15" s="16"/>
      <c r="B15" s="80" t="s">
        <v>82</v>
      </c>
      <c r="C15" s="81"/>
      <c r="D15" s="81"/>
      <c r="E15" s="81"/>
      <c r="F15" s="81"/>
      <c r="G15" s="82"/>
      <c r="H15" s="69">
        <f>+SUM(H4:H14)</f>
        <v>485921.58</v>
      </c>
      <c r="I15" s="70">
        <f>+SUM(I4:I14)</f>
        <v>560339.64999999991</v>
      </c>
      <c r="J15" s="26">
        <f>+SUM(J4:J14)</f>
        <v>363081.32999999996</v>
      </c>
      <c r="K15" s="14"/>
    </row>
    <row r="16" spans="1:11" ht="16.149999999999999" customHeight="1" thickBot="1" x14ac:dyDescent="0.3">
      <c r="A16" s="27" t="s">
        <v>83</v>
      </c>
      <c r="B16" s="27"/>
      <c r="C16" s="28"/>
      <c r="D16" s="28"/>
      <c r="E16" s="28"/>
      <c r="F16" s="28"/>
      <c r="G16" s="28"/>
      <c r="H16" s="71">
        <f>H15</f>
        <v>485921.58</v>
      </c>
      <c r="I16" s="71">
        <f t="shared" ref="I16:J16" si="0">I15</f>
        <v>560339.64999999991</v>
      </c>
      <c r="J16" s="29">
        <f t="shared" si="0"/>
        <v>363081.32999999996</v>
      </c>
    </row>
    <row r="17" spans="1:9" x14ac:dyDescent="0.25">
      <c r="A17" s="30"/>
    </row>
    <row r="18" spans="1:9" x14ac:dyDescent="0.25">
      <c r="A18" s="30"/>
      <c r="I18" s="31"/>
    </row>
    <row r="19" spans="1:9" x14ac:dyDescent="0.25">
      <c r="A19" s="30"/>
    </row>
    <row r="20" spans="1:9" x14ac:dyDescent="0.25">
      <c r="A20" s="30"/>
    </row>
    <row r="21" spans="1:9" x14ac:dyDescent="0.25">
      <c r="A21" s="30"/>
    </row>
    <row r="22" spans="1:9" x14ac:dyDescent="0.25">
      <c r="A22" s="30"/>
    </row>
    <row r="23" spans="1:9" x14ac:dyDescent="0.25">
      <c r="A23" s="30"/>
    </row>
    <row r="24" spans="1:9" x14ac:dyDescent="0.25">
      <c r="A24" s="30"/>
    </row>
    <row r="25" spans="1:9" x14ac:dyDescent="0.25">
      <c r="A25" s="30"/>
    </row>
    <row r="26" spans="1:9" x14ac:dyDescent="0.25">
      <c r="A26" s="30"/>
    </row>
    <row r="27" spans="1:9" x14ac:dyDescent="0.25">
      <c r="A27" s="30"/>
    </row>
    <row r="28" spans="1:9" x14ac:dyDescent="0.25">
      <c r="A28" s="30"/>
    </row>
    <row r="29" spans="1:9" x14ac:dyDescent="0.25">
      <c r="A29" s="30"/>
    </row>
    <row r="30" spans="1:9" x14ac:dyDescent="0.25">
      <c r="A30" s="30"/>
    </row>
    <row r="31" spans="1:9" x14ac:dyDescent="0.25">
      <c r="A31" s="30"/>
    </row>
    <row r="32" spans="1:9" x14ac:dyDescent="0.25">
      <c r="A32" s="30"/>
    </row>
    <row r="33" spans="1:1" x14ac:dyDescent="0.25">
      <c r="A33" s="30"/>
    </row>
    <row r="34" spans="1:1" x14ac:dyDescent="0.25">
      <c r="A34" s="30"/>
    </row>
    <row r="35" spans="1:1" x14ac:dyDescent="0.25">
      <c r="A35" s="30"/>
    </row>
    <row r="36" spans="1:1" x14ac:dyDescent="0.25">
      <c r="A36" s="30"/>
    </row>
    <row r="37" spans="1:1" x14ac:dyDescent="0.25">
      <c r="A37" s="30"/>
    </row>
    <row r="38" spans="1:1" x14ac:dyDescent="0.25">
      <c r="A38" s="30"/>
    </row>
    <row r="39" spans="1:1" x14ac:dyDescent="0.25">
      <c r="A39" s="30"/>
    </row>
    <row r="40" spans="1:1" x14ac:dyDescent="0.25">
      <c r="A40" s="30"/>
    </row>
    <row r="41" spans="1:1" x14ac:dyDescent="0.25">
      <c r="A41" s="30"/>
    </row>
    <row r="42" spans="1:1" x14ac:dyDescent="0.25">
      <c r="A42" s="30"/>
    </row>
    <row r="43" spans="1:1" x14ac:dyDescent="0.25">
      <c r="A43" s="30"/>
    </row>
    <row r="44" spans="1:1" x14ac:dyDescent="0.25">
      <c r="A44" s="30"/>
    </row>
    <row r="45" spans="1:1" x14ac:dyDescent="0.25">
      <c r="A45" s="30"/>
    </row>
    <row r="46" spans="1:1" x14ac:dyDescent="0.25">
      <c r="A46" s="30"/>
    </row>
    <row r="47" spans="1:1" x14ac:dyDescent="0.25">
      <c r="A47" s="30"/>
    </row>
    <row r="48" spans="1:1" x14ac:dyDescent="0.25">
      <c r="A48" s="30"/>
    </row>
    <row r="50" s="3" customFormat="1" x14ac:dyDescent="0.25"/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4AEB-3420-4334-8B03-97477C352010}">
  <dimension ref="A1:J11"/>
  <sheetViews>
    <sheetView zoomScale="120" zoomScaleNormal="120" workbookViewId="0">
      <selection activeCell="G28" sqref="G28"/>
    </sheetView>
  </sheetViews>
  <sheetFormatPr defaultColWidth="20" defaultRowHeight="12.75" x14ac:dyDescent="0.25"/>
  <cols>
    <col min="1" max="1" width="17.42578125" style="3" customWidth="1"/>
    <col min="2" max="2" width="15.7109375" style="3" customWidth="1"/>
    <col min="3" max="3" width="29.85546875" style="3" customWidth="1"/>
    <col min="4" max="7" width="12.28515625" style="3" customWidth="1"/>
    <col min="8" max="16384" width="20" style="3"/>
  </cols>
  <sheetData>
    <row r="1" spans="1:10" x14ac:dyDescent="0.25">
      <c r="A1" s="1" t="s">
        <v>89</v>
      </c>
      <c r="B1" s="2"/>
      <c r="C1" s="2"/>
      <c r="D1" s="2"/>
      <c r="E1" s="2"/>
      <c r="F1" s="2"/>
      <c r="G1" s="2"/>
    </row>
    <row r="2" spans="1:10" ht="13.5" thickBot="1" x14ac:dyDescent="0.3">
      <c r="G2" s="4" t="s">
        <v>0</v>
      </c>
    </row>
    <row r="3" spans="1:10" ht="31.5" customHeight="1" thickBot="1" x14ac:dyDescent="0.3">
      <c r="A3" s="5" t="s">
        <v>1</v>
      </c>
      <c r="B3" s="5" t="s">
        <v>2</v>
      </c>
      <c r="C3" s="5" t="s">
        <v>6</v>
      </c>
      <c r="D3" s="6" t="s">
        <v>65</v>
      </c>
      <c r="E3" s="6" t="s">
        <v>66</v>
      </c>
      <c r="F3" s="6" t="s">
        <v>67</v>
      </c>
      <c r="G3" s="6" t="s">
        <v>68</v>
      </c>
    </row>
    <row r="4" spans="1:10" ht="15" customHeight="1" x14ac:dyDescent="0.25">
      <c r="A4" s="7" t="s">
        <v>130</v>
      </c>
      <c r="B4" s="8" t="s">
        <v>81</v>
      </c>
      <c r="C4" s="35" t="s">
        <v>69</v>
      </c>
      <c r="D4" s="12">
        <v>109339.65</v>
      </c>
      <c r="E4" s="13">
        <v>316911.66000000003</v>
      </c>
      <c r="F4" s="13">
        <v>363081.32999999996</v>
      </c>
      <c r="G4" s="36">
        <v>63169.980000000098</v>
      </c>
      <c r="H4" s="37"/>
      <c r="I4" s="37"/>
      <c r="J4" s="37"/>
    </row>
    <row r="5" spans="1:10" ht="15" customHeight="1" x14ac:dyDescent="0.25">
      <c r="A5" s="15"/>
      <c r="B5" s="38"/>
      <c r="C5" s="11" t="s">
        <v>70</v>
      </c>
      <c r="D5" s="39">
        <v>0</v>
      </c>
      <c r="E5" s="40">
        <v>0</v>
      </c>
      <c r="F5" s="40">
        <v>0</v>
      </c>
      <c r="G5" s="13">
        <v>0</v>
      </c>
      <c r="H5" s="37"/>
      <c r="I5" s="37"/>
      <c r="J5" s="37"/>
    </row>
    <row r="6" spans="1:10" ht="15" customHeight="1" x14ac:dyDescent="0.25">
      <c r="A6" s="7"/>
      <c r="B6" s="80" t="s">
        <v>82</v>
      </c>
      <c r="C6" s="82"/>
      <c r="D6" s="26">
        <f>+D4+D5</f>
        <v>109339.65</v>
      </c>
      <c r="E6" s="26">
        <f>+E4+E5</f>
        <v>316911.66000000003</v>
      </c>
      <c r="F6" s="26">
        <f>+F4+F5</f>
        <v>363081.32999999996</v>
      </c>
      <c r="G6" s="26">
        <f>+G4+G5</f>
        <v>63169.980000000098</v>
      </c>
      <c r="H6" s="37"/>
      <c r="I6" s="37"/>
      <c r="J6" s="37"/>
    </row>
    <row r="7" spans="1:10" ht="16.149999999999999" customHeight="1" thickBot="1" x14ac:dyDescent="0.3">
      <c r="A7" s="27" t="s">
        <v>83</v>
      </c>
      <c r="B7" s="27"/>
      <c r="C7" s="28"/>
      <c r="D7" s="33">
        <f>+D6</f>
        <v>109339.65</v>
      </c>
      <c r="E7" s="33">
        <f>+E6</f>
        <v>316911.66000000003</v>
      </c>
      <c r="F7" s="33">
        <f>+F6</f>
        <v>363081.32999999996</v>
      </c>
      <c r="G7" s="33">
        <f>+G6</f>
        <v>63169.980000000098</v>
      </c>
    </row>
    <row r="8" spans="1:10" x14ac:dyDescent="0.25">
      <c r="A8" s="30"/>
    </row>
    <row r="9" spans="1:10" x14ac:dyDescent="0.25">
      <c r="A9" s="30"/>
      <c r="D9" s="31"/>
    </row>
    <row r="10" spans="1:10" x14ac:dyDescent="0.25">
      <c r="D10" s="31"/>
    </row>
    <row r="11" spans="1:10" x14ac:dyDescent="0.25">
      <c r="D11" s="31"/>
      <c r="G11" s="31"/>
    </row>
  </sheetData>
  <mergeCells count="1">
    <mergeCell ref="B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4" ma:contentTypeDescription="Criar um novo documento." ma:contentTypeScope="" ma:versionID="f7d63bd18cb34a02f0236594d7a44eb0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c8b2015f3a69022af35764e4a9b45636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73C51-EF5D-46A4-BBD3-55E6478A4E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B3F1D3-A14B-45EA-9CC7-F5EC5AA39C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5ef69-e35c-4942-a519-59b0c58b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3CCA32-4FE1-4F73-882B-1D795C80FD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27</vt:i4>
      </vt:variant>
    </vt:vector>
  </HeadingPairs>
  <TitlesOfParts>
    <vt:vector size="27" baseType="lpstr">
      <vt:lpstr>Mapa_58</vt:lpstr>
      <vt:lpstr>Mapa_59</vt:lpstr>
      <vt:lpstr>Mapa_60</vt:lpstr>
      <vt:lpstr>Mapa_61</vt:lpstr>
      <vt:lpstr>Mapa_62</vt:lpstr>
      <vt:lpstr>Mapa_63</vt:lpstr>
      <vt:lpstr>Mapa_64</vt:lpstr>
      <vt:lpstr>Mapa_65</vt:lpstr>
      <vt:lpstr>Mapa_66</vt:lpstr>
      <vt:lpstr>Mapa_67</vt:lpstr>
      <vt:lpstr>Mapa_68</vt:lpstr>
      <vt:lpstr>Mapa_69</vt:lpstr>
      <vt:lpstr>Mapa_70</vt:lpstr>
      <vt:lpstr>Mapa_71</vt:lpstr>
      <vt:lpstr>Mapa_72</vt:lpstr>
      <vt:lpstr>Mapa_73</vt:lpstr>
      <vt:lpstr>Mapa_74</vt:lpstr>
      <vt:lpstr>Mapa_75</vt:lpstr>
      <vt:lpstr>Mapa_76</vt:lpstr>
      <vt:lpstr>Mapa_77</vt:lpstr>
      <vt:lpstr>Mapa_78</vt:lpstr>
      <vt:lpstr>Mapa_79</vt:lpstr>
      <vt:lpstr>Mapa_80</vt:lpstr>
      <vt:lpstr>Mapa_81</vt:lpstr>
      <vt:lpstr>Mapa_82</vt:lpstr>
      <vt:lpstr>Mapa_83</vt:lpstr>
      <vt:lpstr>Mapa_84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P. Carreiro</dc:creator>
  <cp:lastModifiedBy>Fernando AT. Costa</cp:lastModifiedBy>
  <dcterms:created xsi:type="dcterms:W3CDTF">2015-06-05T18:19:34Z</dcterms:created>
  <dcterms:modified xsi:type="dcterms:W3CDTF">2025-06-24T15:43:49Z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0x01010069B6683B80F5E44D83768D7624F8D01C</vt:lpwstr>
  </property>
</Properties>
</file>