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35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9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nuno_rod.DROT0\Desktop\"/>
    </mc:Choice>
  </mc:AlternateContent>
  <bookViews>
    <workbookView xWindow="0" yWindow="0" windowWidth="19200" windowHeight="9060" tabRatio="885" firstSheet="19" activeTab="33"/>
  </bookViews>
  <sheets>
    <sheet name="BExRepositorySheet" sheetId="4" state="veryHidden" r:id="rId1"/>
    <sheet name="Mapa_33" sheetId="28" r:id="rId2"/>
    <sheet name="Mapa_34" sheetId="29" r:id="rId3"/>
    <sheet name="Mapa_35" sheetId="30" r:id="rId4"/>
    <sheet name="Mapa_36" sheetId="14" r:id="rId5"/>
    <sheet name="Mapa_37" sheetId="5" r:id="rId6"/>
    <sheet name="Mapa_38" sheetId="21" r:id="rId7"/>
    <sheet name="Mapa_39" sheetId="15" r:id="rId8"/>
    <sheet name="Mapa_40" sheetId="7" r:id="rId9"/>
    <sheet name="Mapa_41" sheetId="22" r:id="rId10"/>
    <sheet name="Mapa_42" sheetId="18" r:id="rId11"/>
    <sheet name="Mapa_43" sheetId="11" r:id="rId12"/>
    <sheet name="Mapa_44" sheetId="27" r:id="rId13"/>
    <sheet name="Mapa_45" sheetId="20" r:id="rId14"/>
    <sheet name="Mapa_46" sheetId="13" r:id="rId15"/>
    <sheet name="Mapa_47" sheetId="23" r:id="rId16"/>
    <sheet name="Mapa_48" sheetId="31" r:id="rId17"/>
    <sheet name="Mapa_49" sheetId="32" r:id="rId18"/>
    <sheet name="Mapa_50" sheetId="33" r:id="rId19"/>
    <sheet name="Mapa_51" sheetId="16" r:id="rId20"/>
    <sheet name="Mapa_52" sheetId="8" r:id="rId21"/>
    <sheet name="Mapa_53" sheetId="24" r:id="rId22"/>
    <sheet name="Mapa_54" sheetId="19" r:id="rId23"/>
    <sheet name="Mapa_55" sheetId="12" r:id="rId24"/>
    <sheet name="Mapa_56" sheetId="25" r:id="rId25"/>
    <sheet name="Mapa_57" sheetId="17" r:id="rId26"/>
    <sheet name="Mapa_58" sheetId="9" r:id="rId27"/>
    <sheet name="Mapa_59" sheetId="26" r:id="rId28"/>
    <sheet name="Mapa_60" sheetId="34" r:id="rId29"/>
    <sheet name="Mapa_61" sheetId="35" r:id="rId30"/>
    <sheet name="Mapa_62" sheetId="36" r:id="rId31"/>
    <sheet name="Mapa_63" sheetId="37" r:id="rId32"/>
    <sheet name="Mapa_64" sheetId="38" r:id="rId33"/>
    <sheet name="Mapa_65" sheetId="39" r:id="rId34"/>
    <sheet name="Graph" sheetId="2" state="hidden" r:id="rId35"/>
  </sheets>
  <externalReferences>
    <externalReference r:id="rId36"/>
  </externalReferences>
  <definedNames>
    <definedName name="_xlnm._FilterDatabase" localSheetId="7" hidden="1">Mapa_39!$F$1:$F$863</definedName>
    <definedName name="_xlnm._FilterDatabase" localSheetId="8" hidden="1">Mapa_40!$C$1:$C$499</definedName>
    <definedName name="_xlnm._FilterDatabase" localSheetId="9" hidden="1">Mapa_41!$C$1:$C$128</definedName>
    <definedName name="_xlnm._FilterDatabase" localSheetId="10" hidden="1">Mapa_42!$A$3:$I$235</definedName>
    <definedName name="_xlnm._FilterDatabase" localSheetId="11" hidden="1">Mapa_43!$A$3:$J$136</definedName>
    <definedName name="DF_GRID_1">#REF!</definedName>
    <definedName name="DF_NAVPANEL_13">#REF!</definedName>
    <definedName name="DF_NAVPANEL_18">#REF!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1">Mapa_33!$3:$3</definedName>
    <definedName name="_xlnm.Print_Titles" localSheetId="2">Mapa_34!$3:$3</definedName>
    <definedName name="_xlnm.Print_Titles" localSheetId="3">Mapa_35!$3:$3</definedName>
    <definedName name="_xlnm.Print_Titles" localSheetId="4">Mapa_36!$3:$3</definedName>
    <definedName name="_xlnm.Print_Titles" localSheetId="5">Mapa_37!$3:$3</definedName>
    <definedName name="_xlnm.Print_Titles" localSheetId="6">Mapa_38!$3:$3</definedName>
    <definedName name="_xlnm.Print_Titles" localSheetId="7">Mapa_39!$3:$3</definedName>
    <definedName name="_xlnm.Print_Titles" localSheetId="8">Mapa_40!$3:$3</definedName>
    <definedName name="_xlnm.Print_Titles" localSheetId="9">Mapa_41!$3:$3</definedName>
    <definedName name="_xlnm.Print_Titles" localSheetId="10">Mapa_42!$3:$3</definedName>
    <definedName name="_xlnm.Print_Titles" localSheetId="11">Mapa_43!$3:$3</definedName>
    <definedName name="_xlnm.Print_Titles" localSheetId="12">Mapa_44!$3:$3</definedName>
    <definedName name="_xlnm.Print_Titles" localSheetId="13">Mapa_45!$3:$3</definedName>
    <definedName name="_xlnm.Print_Titles" localSheetId="14">Mapa_46!$3:$3</definedName>
    <definedName name="_xlnm.Print_Titles" localSheetId="15">Mapa_47!$3:$3</definedName>
    <definedName name="_xlnm.Print_Titles" localSheetId="16">Mapa_48!$3:$3</definedName>
    <definedName name="_xlnm.Print_Titles" localSheetId="17">Mapa_49!$3:$3</definedName>
    <definedName name="_xlnm.Print_Titles" localSheetId="18">Mapa_50!$3:$3</definedName>
    <definedName name="_xlnm.Print_Titles" localSheetId="19">Mapa_51!$3:$3</definedName>
    <definedName name="_xlnm.Print_Titles" localSheetId="20">Mapa_52!$3:$3</definedName>
    <definedName name="_xlnm.Print_Titles" localSheetId="21">Mapa_53!$3:$3</definedName>
    <definedName name="_xlnm.Print_Titles" localSheetId="22">Mapa_54!$3:$3</definedName>
    <definedName name="_xlnm.Print_Titles" localSheetId="23">Mapa_55!$3:$3</definedName>
    <definedName name="_xlnm.Print_Titles" localSheetId="24">Mapa_56!$3:$3</definedName>
    <definedName name="_xlnm.Print_Titles" localSheetId="25">Mapa_57!$3:$3</definedName>
    <definedName name="_xlnm.Print_Titles" localSheetId="26">Mapa_58!$3:$3</definedName>
    <definedName name="_xlnm.Print_Titles" localSheetId="27">Mapa_59!$3:$3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3" i="11" l="1"/>
  <c r="I123" i="11"/>
  <c r="H123" i="11"/>
  <c r="J111" i="11"/>
  <c r="I111" i="11"/>
  <c r="H111" i="11"/>
  <c r="J99" i="11"/>
  <c r="I99" i="11"/>
  <c r="H99" i="11"/>
  <c r="J87" i="11"/>
  <c r="I87" i="11"/>
  <c r="H87" i="11"/>
  <c r="J75" i="11"/>
  <c r="I75" i="11"/>
  <c r="H75" i="11"/>
  <c r="J63" i="11"/>
  <c r="I63" i="11"/>
  <c r="H63" i="11"/>
  <c r="J51" i="11"/>
  <c r="I51" i="11"/>
  <c r="H51" i="11"/>
  <c r="J39" i="11"/>
  <c r="I39" i="11"/>
  <c r="H39" i="11"/>
  <c r="J27" i="11"/>
  <c r="I27" i="11"/>
  <c r="H27" i="11"/>
  <c r="J15" i="11"/>
  <c r="I15" i="11"/>
  <c r="H15" i="11"/>
  <c r="I213" i="18"/>
  <c r="H213" i="18"/>
  <c r="G213" i="18"/>
  <c r="I192" i="18"/>
  <c r="H192" i="18"/>
  <c r="G192" i="18"/>
  <c r="I171" i="18"/>
  <c r="H171" i="18"/>
  <c r="G171" i="18"/>
  <c r="I150" i="18"/>
  <c r="H150" i="18"/>
  <c r="G150" i="18"/>
  <c r="I129" i="18"/>
  <c r="H129" i="18"/>
  <c r="G129" i="18"/>
  <c r="I108" i="18"/>
  <c r="H108" i="18"/>
  <c r="G108" i="18"/>
  <c r="I87" i="18"/>
  <c r="H87" i="18"/>
  <c r="G87" i="18"/>
  <c r="I66" i="18"/>
  <c r="H66" i="18"/>
  <c r="G66" i="18"/>
  <c r="I45" i="18"/>
  <c r="H45" i="18"/>
  <c r="G45" i="18"/>
  <c r="I24" i="18"/>
  <c r="H24" i="18"/>
  <c r="G24" i="18"/>
  <c r="J471" i="7"/>
  <c r="I471" i="7"/>
  <c r="H471" i="7"/>
  <c r="J459" i="7"/>
  <c r="I459" i="7"/>
  <c r="H459" i="7"/>
  <c r="J447" i="7"/>
  <c r="I447" i="7"/>
  <c r="H447" i="7"/>
  <c r="J435" i="7"/>
  <c r="I435" i="7"/>
  <c r="H435" i="7"/>
  <c r="J423" i="7"/>
  <c r="I423" i="7"/>
  <c r="H423" i="7"/>
  <c r="J411" i="7"/>
  <c r="I411" i="7"/>
  <c r="H411" i="7"/>
  <c r="J399" i="7"/>
  <c r="I399" i="7"/>
  <c r="H399" i="7"/>
  <c r="J387" i="7"/>
  <c r="I387" i="7"/>
  <c r="H387" i="7"/>
  <c r="J375" i="7"/>
  <c r="I375" i="7"/>
  <c r="H375" i="7"/>
  <c r="J363" i="7"/>
  <c r="I363" i="7"/>
  <c r="H363" i="7"/>
  <c r="J351" i="7"/>
  <c r="I351" i="7"/>
  <c r="H351" i="7"/>
  <c r="J339" i="7"/>
  <c r="I339" i="7"/>
  <c r="H339" i="7"/>
  <c r="J327" i="7"/>
  <c r="I327" i="7"/>
  <c r="H327" i="7"/>
  <c r="J315" i="7"/>
  <c r="I315" i="7"/>
  <c r="H315" i="7"/>
  <c r="J303" i="7"/>
  <c r="I303" i="7"/>
  <c r="H303" i="7"/>
  <c r="J291" i="7"/>
  <c r="I291" i="7"/>
  <c r="H291" i="7"/>
  <c r="J279" i="7"/>
  <c r="I279" i="7"/>
  <c r="H279" i="7"/>
  <c r="J267" i="7"/>
  <c r="I267" i="7"/>
  <c r="H267" i="7"/>
  <c r="J255" i="7"/>
  <c r="I255" i="7"/>
  <c r="H255" i="7"/>
  <c r="J243" i="7"/>
  <c r="I243" i="7"/>
  <c r="H243" i="7"/>
  <c r="J231" i="7"/>
  <c r="I231" i="7"/>
  <c r="H231" i="7"/>
  <c r="J219" i="7"/>
  <c r="I219" i="7"/>
  <c r="H219" i="7"/>
  <c r="J207" i="7"/>
  <c r="I207" i="7"/>
  <c r="H207" i="7"/>
  <c r="J195" i="7"/>
  <c r="I195" i="7"/>
  <c r="H195" i="7"/>
  <c r="J183" i="7"/>
  <c r="I183" i="7"/>
  <c r="H183" i="7"/>
  <c r="J171" i="7"/>
  <c r="I171" i="7"/>
  <c r="H171" i="7"/>
  <c r="J159" i="7"/>
  <c r="I159" i="7"/>
  <c r="H159" i="7"/>
  <c r="J147" i="7"/>
  <c r="I147" i="7"/>
  <c r="H147" i="7"/>
  <c r="J135" i="7"/>
  <c r="I135" i="7"/>
  <c r="H135" i="7"/>
  <c r="J123" i="7"/>
  <c r="I123" i="7"/>
  <c r="H123" i="7"/>
  <c r="J111" i="7"/>
  <c r="I111" i="7"/>
  <c r="H111" i="7"/>
  <c r="J99" i="7"/>
  <c r="I99" i="7"/>
  <c r="H99" i="7"/>
  <c r="J87" i="7"/>
  <c r="I87" i="7"/>
  <c r="H87" i="7"/>
  <c r="J75" i="7"/>
  <c r="I75" i="7"/>
  <c r="H75" i="7"/>
  <c r="J63" i="7"/>
  <c r="I63" i="7"/>
  <c r="H63" i="7"/>
  <c r="J51" i="7"/>
  <c r="I51" i="7"/>
  <c r="H51" i="7"/>
  <c r="J39" i="7"/>
  <c r="I39" i="7"/>
  <c r="H39" i="7"/>
  <c r="J27" i="7"/>
  <c r="I27" i="7"/>
  <c r="H27" i="7"/>
  <c r="J15" i="7"/>
  <c r="I15" i="7"/>
  <c r="H15" i="7"/>
  <c r="I822" i="15"/>
  <c r="H822" i="15"/>
  <c r="G822" i="15"/>
  <c r="I801" i="15"/>
  <c r="H801" i="15"/>
  <c r="G801" i="15"/>
  <c r="I780" i="15"/>
  <c r="H780" i="15"/>
  <c r="G780" i="15"/>
  <c r="I759" i="15"/>
  <c r="H759" i="15"/>
  <c r="G759" i="15"/>
  <c r="I738" i="15"/>
  <c r="H738" i="15"/>
  <c r="G738" i="15"/>
  <c r="I717" i="15"/>
  <c r="H717" i="15"/>
  <c r="G717" i="15"/>
  <c r="I696" i="15"/>
  <c r="H696" i="15"/>
  <c r="G696" i="15"/>
  <c r="I675" i="15"/>
  <c r="H675" i="15"/>
  <c r="G675" i="15"/>
  <c r="I654" i="15"/>
  <c r="H654" i="15"/>
  <c r="G654" i="15"/>
  <c r="I633" i="15"/>
  <c r="H633" i="15"/>
  <c r="G633" i="15"/>
  <c r="I612" i="15"/>
  <c r="H612" i="15"/>
  <c r="G612" i="15"/>
  <c r="I591" i="15"/>
  <c r="H591" i="15"/>
  <c r="G591" i="15"/>
  <c r="I570" i="15"/>
  <c r="H570" i="15"/>
  <c r="G570" i="15"/>
  <c r="I549" i="15"/>
  <c r="H549" i="15"/>
  <c r="G549" i="15"/>
  <c r="I528" i="15"/>
  <c r="H528" i="15"/>
  <c r="G528" i="15"/>
  <c r="I507" i="15"/>
  <c r="H507" i="15"/>
  <c r="G507" i="15"/>
  <c r="I486" i="15"/>
  <c r="H486" i="15"/>
  <c r="G486" i="15"/>
  <c r="I465" i="15"/>
  <c r="H465" i="15"/>
  <c r="G465" i="15"/>
  <c r="I444" i="15"/>
  <c r="H444" i="15"/>
  <c r="G444" i="15"/>
  <c r="I423" i="15"/>
  <c r="H423" i="15"/>
  <c r="G423" i="15"/>
  <c r="I402" i="15"/>
  <c r="H402" i="15"/>
  <c r="G402" i="15"/>
  <c r="I381" i="15"/>
  <c r="H381" i="15"/>
  <c r="G381" i="15"/>
  <c r="I360" i="15"/>
  <c r="H360" i="15"/>
  <c r="G360" i="15"/>
  <c r="I339" i="15"/>
  <c r="H339" i="15"/>
  <c r="G339" i="15"/>
  <c r="I318" i="15"/>
  <c r="H318" i="15"/>
  <c r="G318" i="15"/>
  <c r="I297" i="15"/>
  <c r="H297" i="15"/>
  <c r="G297" i="15"/>
  <c r="I276" i="15"/>
  <c r="H276" i="15"/>
  <c r="G276" i="15"/>
  <c r="I255" i="15"/>
  <c r="H255" i="15"/>
  <c r="G255" i="15"/>
  <c r="I234" i="15"/>
  <c r="H234" i="15"/>
  <c r="G234" i="15"/>
  <c r="I213" i="15"/>
  <c r="H213" i="15"/>
  <c r="G213" i="15"/>
  <c r="I192" i="15"/>
  <c r="H192" i="15"/>
  <c r="G192" i="15"/>
  <c r="I171" i="15"/>
  <c r="H171" i="15"/>
  <c r="G171" i="15"/>
  <c r="I150" i="15"/>
  <c r="H150" i="15"/>
  <c r="G150" i="15"/>
  <c r="I129" i="15"/>
  <c r="H129" i="15"/>
  <c r="G129" i="15"/>
  <c r="I108" i="15"/>
  <c r="H108" i="15"/>
  <c r="G108" i="15"/>
  <c r="I87" i="15"/>
  <c r="H87" i="15"/>
  <c r="G87" i="15"/>
  <c r="I66" i="15"/>
  <c r="H66" i="15"/>
  <c r="G66" i="15"/>
  <c r="I45" i="15"/>
  <c r="H45" i="15"/>
  <c r="G45" i="15"/>
  <c r="I24" i="15"/>
  <c r="H24" i="15"/>
  <c r="G24" i="15"/>
  <c r="D4" i="27" l="1"/>
  <c r="D4" i="39" l="1"/>
  <c r="D4" i="36"/>
  <c r="D4" i="26"/>
  <c r="D6" i="26" s="1"/>
  <c r="J15" i="9"/>
  <c r="J16" i="9" s="1"/>
  <c r="I24" i="34" l="1"/>
  <c r="I25" i="34" s="1"/>
  <c r="H15" i="38"/>
  <c r="H16" i="38" s="1"/>
  <c r="H15" i="8"/>
  <c r="H16" i="8" s="1"/>
  <c r="G24" i="37"/>
  <c r="G25" i="37" s="1"/>
  <c r="G24" i="34"/>
  <c r="G25" i="34" s="1"/>
  <c r="I24" i="17"/>
  <c r="I25" i="17" s="1"/>
  <c r="G5" i="39"/>
  <c r="I15" i="8"/>
  <c r="I16" i="8" s="1"/>
  <c r="G24" i="17"/>
  <c r="G25" i="17" s="1"/>
  <c r="H24" i="34"/>
  <c r="H25" i="34" s="1"/>
  <c r="E4" i="36"/>
  <c r="I24" i="37"/>
  <c r="J15" i="8"/>
  <c r="J16" i="8" s="1"/>
  <c r="F4" i="26"/>
  <c r="J15" i="35"/>
  <c r="D6" i="39"/>
  <c r="D7" i="39" s="1"/>
  <c r="J15" i="38"/>
  <c r="I15" i="38"/>
  <c r="I16" i="38" s="1"/>
  <c r="H24" i="37"/>
  <c r="H25" i="37" s="1"/>
  <c r="H15" i="35"/>
  <c r="H16" i="35" s="1"/>
  <c r="I15" i="35"/>
  <c r="I16" i="35" s="1"/>
  <c r="I15" i="9"/>
  <c r="I16" i="9" s="1"/>
  <c r="H15" i="9"/>
  <c r="H16" i="9" s="1"/>
  <c r="H24" i="17"/>
  <c r="H25" i="17" s="1"/>
  <c r="D6" i="36"/>
  <c r="D7" i="36" s="1"/>
  <c r="G5" i="36"/>
  <c r="D7" i="26"/>
  <c r="E4" i="26" l="1"/>
  <c r="J16" i="38"/>
  <c r="F4" i="39"/>
  <c r="J16" i="35"/>
  <c r="F4" i="36"/>
  <c r="I25" i="37"/>
  <c r="E4" i="39"/>
  <c r="G5" i="26"/>
  <c r="G4" i="39" l="1"/>
  <c r="J15" i="32"/>
  <c r="H15" i="32"/>
  <c r="H16" i="32" s="1"/>
  <c r="I15" i="32"/>
  <c r="I16" i="32" s="1"/>
  <c r="D4" i="33"/>
  <c r="D6" i="33" s="1"/>
  <c r="I24" i="31"/>
  <c r="H24" i="31"/>
  <c r="H25" i="31" s="1"/>
  <c r="G24" i="31"/>
  <c r="G25" i="31" s="1"/>
  <c r="D7" i="33" l="1"/>
  <c r="J16" i="32"/>
  <c r="F4" i="33"/>
  <c r="E4" i="33"/>
  <c r="I25" i="31"/>
  <c r="G5" i="33"/>
  <c r="E6" i="33" l="1"/>
  <c r="E7" i="33" s="1"/>
  <c r="F6" i="33"/>
  <c r="F7" i="33" s="1"/>
  <c r="G4" i="33"/>
  <c r="G6" i="33" l="1"/>
  <c r="G7" i="33" s="1"/>
  <c r="G9" i="27" l="1"/>
  <c r="D4" i="23"/>
  <c r="D6" i="23" s="1"/>
  <c r="D7" i="23" s="1"/>
  <c r="G5" i="23"/>
  <c r="H15" i="13"/>
  <c r="H16" i="13" s="1"/>
  <c r="J15" i="13"/>
  <c r="I15" i="13"/>
  <c r="I24" i="20"/>
  <c r="I25" i="20" s="1"/>
  <c r="H24" i="20"/>
  <c r="H25" i="20" s="1"/>
  <c r="G24" i="20"/>
  <c r="G25" i="20" s="1"/>
  <c r="G5" i="25"/>
  <c r="D4" i="25"/>
  <c r="D6" i="25" s="1"/>
  <c r="D7" i="25" s="1"/>
  <c r="J15" i="12"/>
  <c r="I15" i="12"/>
  <c r="I16" i="12" s="1"/>
  <c r="H15" i="12"/>
  <c r="H16" i="12" s="1"/>
  <c r="I24" i="19"/>
  <c r="H24" i="19"/>
  <c r="H25" i="19" s="1"/>
  <c r="G24" i="19"/>
  <c r="G25" i="19" s="1"/>
  <c r="G6" i="27"/>
  <c r="D35" i="27"/>
  <c r="D32" i="27"/>
  <c r="D29" i="27"/>
  <c r="D26" i="27"/>
  <c r="D23" i="27"/>
  <c r="D20" i="27"/>
  <c r="D17" i="27"/>
  <c r="D14" i="27"/>
  <c r="D11" i="27"/>
  <c r="D8" i="27"/>
  <c r="G36" i="27"/>
  <c r="G33" i="27"/>
  <c r="G30" i="27"/>
  <c r="G27" i="27"/>
  <c r="G24" i="27"/>
  <c r="G21" i="27"/>
  <c r="G12" i="27"/>
  <c r="G18" i="27"/>
  <c r="G15" i="27"/>
  <c r="D7" i="27"/>
  <c r="J135" i="11"/>
  <c r="F35" i="27" s="1"/>
  <c r="F37" i="27" s="1"/>
  <c r="I135" i="11"/>
  <c r="H135" i="11"/>
  <c r="F32" i="27"/>
  <c r="F29" i="27"/>
  <c r="F26" i="27"/>
  <c r="F23" i="27"/>
  <c r="F20" i="27"/>
  <c r="F17" i="27"/>
  <c r="F14" i="27"/>
  <c r="F16" i="27" s="1"/>
  <c r="F11" i="27"/>
  <c r="F13" i="27" s="1"/>
  <c r="I234" i="18"/>
  <c r="E35" i="27" s="1"/>
  <c r="E37" i="27" s="1"/>
  <c r="H234" i="18"/>
  <c r="G234" i="18"/>
  <c r="E32" i="27"/>
  <c r="E34" i="27" s="1"/>
  <c r="E29" i="27"/>
  <c r="E31" i="27" s="1"/>
  <c r="E26" i="27"/>
  <c r="E28" i="27" s="1"/>
  <c r="E23" i="27"/>
  <c r="E25" i="27" s="1"/>
  <c r="E20" i="27"/>
  <c r="E22" i="27" s="1"/>
  <c r="E17" i="27"/>
  <c r="E19" i="27" s="1"/>
  <c r="E14" i="27"/>
  <c r="E16" i="27" s="1"/>
  <c r="E11" i="27"/>
  <c r="D4" i="24"/>
  <c r="D6" i="24" s="1"/>
  <c r="D7" i="24" s="1"/>
  <c r="G5" i="24"/>
  <c r="F4" i="24"/>
  <c r="F6" i="24" s="1"/>
  <c r="F7" i="24" s="1"/>
  <c r="H136" i="11" l="1"/>
  <c r="I136" i="11"/>
  <c r="F8" i="27"/>
  <c r="F10" i="27" s="1"/>
  <c r="J136" i="11"/>
  <c r="H235" i="18"/>
  <c r="G235" i="18"/>
  <c r="E8" i="27"/>
  <c r="E10" i="27" s="1"/>
  <c r="I235" i="18"/>
  <c r="J16" i="12"/>
  <c r="F6" i="36"/>
  <c r="F7" i="36" s="1"/>
  <c r="E4" i="25"/>
  <c r="E6" i="25" s="1"/>
  <c r="E7" i="25" s="1"/>
  <c r="E4" i="27"/>
  <c r="F4" i="27"/>
  <c r="F7" i="27" s="1"/>
  <c r="J16" i="13"/>
  <c r="I16" i="13"/>
  <c r="I25" i="19"/>
  <c r="D22" i="27"/>
  <c r="D19" i="27"/>
  <c r="D31" i="27"/>
  <c r="D28" i="27"/>
  <c r="D34" i="27"/>
  <c r="D37" i="27"/>
  <c r="D16" i="27"/>
  <c r="D13" i="27"/>
  <c r="D10" i="27"/>
  <c r="D25" i="27"/>
  <c r="E4" i="23"/>
  <c r="E6" i="23" s="1"/>
  <c r="E7" i="23" s="1"/>
  <c r="F4" i="23"/>
  <c r="F6" i="23" s="1"/>
  <c r="F7" i="23" s="1"/>
  <c r="F4" i="25"/>
  <c r="G14" i="27"/>
  <c r="G16" i="27" s="1"/>
  <c r="G11" i="27"/>
  <c r="G13" i="27" s="1"/>
  <c r="E13" i="27"/>
  <c r="G17" i="27"/>
  <c r="G19" i="27" s="1"/>
  <c r="F19" i="27"/>
  <c r="G20" i="27"/>
  <c r="G22" i="27" s="1"/>
  <c r="F22" i="27"/>
  <c r="G26" i="27"/>
  <c r="G28" i="27" s="1"/>
  <c r="F28" i="27"/>
  <c r="F25" i="27"/>
  <c r="G23" i="27"/>
  <c r="G25" i="27" s="1"/>
  <c r="G29" i="27"/>
  <c r="G31" i="27" s="1"/>
  <c r="F31" i="27"/>
  <c r="G32" i="27"/>
  <c r="G34" i="27" s="1"/>
  <c r="F34" i="27"/>
  <c r="G35" i="27"/>
  <c r="G37" i="27" s="1"/>
  <c r="E7" i="27" l="1"/>
  <c r="E38" i="27" s="1"/>
  <c r="G4" i="27"/>
  <c r="G7" i="27" s="1"/>
  <c r="D38" i="27"/>
  <c r="F38" i="27"/>
  <c r="G8" i="27"/>
  <c r="F6" i="26"/>
  <c r="F7" i="26" s="1"/>
  <c r="F6" i="39"/>
  <c r="F7" i="39" s="1"/>
  <c r="E6" i="26"/>
  <c r="E7" i="26" s="1"/>
  <c r="G4" i="26"/>
  <c r="G6" i="26" s="1"/>
  <c r="G7" i="26" s="1"/>
  <c r="E6" i="39"/>
  <c r="E7" i="39" s="1"/>
  <c r="G6" i="39"/>
  <c r="G7" i="39" s="1"/>
  <c r="G4" i="36"/>
  <c r="G6" i="36" s="1"/>
  <c r="G7" i="36" s="1"/>
  <c r="E6" i="36"/>
  <c r="E7" i="36" s="1"/>
  <c r="G4" i="23"/>
  <c r="G6" i="23" s="1"/>
  <c r="G7" i="23" s="1"/>
  <c r="F6" i="25"/>
  <c r="F7" i="25" s="1"/>
  <c r="G4" i="25"/>
  <c r="G6" i="25" s="1"/>
  <c r="G7" i="25" s="1"/>
  <c r="G10" i="27" l="1"/>
  <c r="G38" i="27"/>
  <c r="I24" i="16"/>
  <c r="H24" i="16"/>
  <c r="H25" i="16" s="1"/>
  <c r="G24" i="16"/>
  <c r="G25" i="16" s="1"/>
  <c r="E4" i="24" l="1"/>
  <c r="E6" i="24" s="1"/>
  <c r="E7" i="24" s="1"/>
  <c r="I25" i="16"/>
  <c r="G4" i="24" l="1"/>
  <c r="G6" i="24" s="1"/>
  <c r="G7" i="24" s="1"/>
  <c r="D121" i="22" l="1"/>
  <c r="D118" i="22"/>
  <c r="D115" i="22"/>
  <c r="D112" i="22"/>
  <c r="D109" i="22"/>
  <c r="D106" i="22"/>
  <c r="D103" i="22"/>
  <c r="D100" i="22"/>
  <c r="D97" i="22"/>
  <c r="D94" i="22"/>
  <c r="D91" i="22"/>
  <c r="D88" i="22"/>
  <c r="D85" i="22"/>
  <c r="D82" i="22"/>
  <c r="D79" i="22"/>
  <c r="D76" i="22"/>
  <c r="D73" i="22"/>
  <c r="D70" i="22"/>
  <c r="D67" i="22"/>
  <c r="D64" i="22"/>
  <c r="D61" i="22"/>
  <c r="D58" i="22"/>
  <c r="D55" i="22"/>
  <c r="D52" i="22"/>
  <c r="D49" i="22"/>
  <c r="D46" i="22"/>
  <c r="D43" i="22"/>
  <c r="D40" i="22"/>
  <c r="D37" i="22"/>
  <c r="D34" i="22"/>
  <c r="D31" i="22"/>
  <c r="D28" i="22"/>
  <c r="D25" i="22"/>
  <c r="D22" i="22"/>
  <c r="D19" i="22"/>
  <c r="D16" i="22"/>
  <c r="D13" i="22"/>
  <c r="D10" i="22"/>
  <c r="D7" i="22"/>
  <c r="D4" i="22"/>
  <c r="G122" i="22"/>
  <c r="G119" i="22"/>
  <c r="G116" i="22"/>
  <c r="G113" i="22"/>
  <c r="G110" i="22"/>
  <c r="G107" i="22"/>
  <c r="G104" i="22"/>
  <c r="G101" i="22"/>
  <c r="G98" i="22"/>
  <c r="G95" i="22"/>
  <c r="G92" i="22"/>
  <c r="G89" i="22"/>
  <c r="G86" i="22"/>
  <c r="G83" i="22"/>
  <c r="G80" i="22"/>
  <c r="G77" i="22"/>
  <c r="G74" i="22"/>
  <c r="G71" i="22"/>
  <c r="G68" i="22"/>
  <c r="G65" i="22"/>
  <c r="G62" i="22"/>
  <c r="G59" i="22"/>
  <c r="G56" i="22"/>
  <c r="G53" i="22"/>
  <c r="G50" i="22"/>
  <c r="G47" i="22"/>
  <c r="G44" i="22"/>
  <c r="G41" i="22"/>
  <c r="G38" i="22"/>
  <c r="G35" i="22"/>
  <c r="G32" i="22"/>
  <c r="G29" i="22"/>
  <c r="G26" i="22"/>
  <c r="G23" i="22"/>
  <c r="G20" i="22"/>
  <c r="G17" i="22"/>
  <c r="G14" i="22"/>
  <c r="G11" i="22"/>
  <c r="G8" i="22"/>
  <c r="G5" i="22"/>
  <c r="D105" i="22"/>
  <c r="J483" i="7"/>
  <c r="F121" i="22" s="1"/>
  <c r="F123" i="22" s="1"/>
  <c r="I483" i="7"/>
  <c r="H483" i="7"/>
  <c r="F118" i="22"/>
  <c r="F120" i="22" s="1"/>
  <c r="F115" i="22"/>
  <c r="F117" i="22" s="1"/>
  <c r="F112" i="22"/>
  <c r="F114" i="22" s="1"/>
  <c r="F109" i="22"/>
  <c r="F111" i="22" s="1"/>
  <c r="F106" i="22"/>
  <c r="F103" i="22"/>
  <c r="F105" i="22" s="1"/>
  <c r="F100" i="22"/>
  <c r="F102" i="22" s="1"/>
  <c r="F97" i="22"/>
  <c r="F99" i="22" s="1"/>
  <c r="F94" i="22"/>
  <c r="F96" i="22" s="1"/>
  <c r="F91" i="22"/>
  <c r="F93" i="22" s="1"/>
  <c r="F88" i="22"/>
  <c r="F90" i="22" s="1"/>
  <c r="F85" i="22"/>
  <c r="F87" i="22" s="1"/>
  <c r="F82" i="22"/>
  <c r="F84" i="22" s="1"/>
  <c r="F79" i="22"/>
  <c r="F81" i="22" s="1"/>
  <c r="F76" i="22"/>
  <c r="F78" i="22" s="1"/>
  <c r="F73" i="22"/>
  <c r="F75" i="22" s="1"/>
  <c r="F70" i="22"/>
  <c r="F72" i="22" s="1"/>
  <c r="F67" i="22"/>
  <c r="F69" i="22" s="1"/>
  <c r="F64" i="22"/>
  <c r="F66" i="22" s="1"/>
  <c r="F61" i="22"/>
  <c r="F63" i="22" s="1"/>
  <c r="F58" i="22"/>
  <c r="F60" i="22" s="1"/>
  <c r="F55" i="22"/>
  <c r="F57" i="22" s="1"/>
  <c r="F52" i="22"/>
  <c r="F54" i="22" s="1"/>
  <c r="F49" i="22"/>
  <c r="F51" i="22" s="1"/>
  <c r="F46" i="22"/>
  <c r="F48" i="22" s="1"/>
  <c r="F43" i="22"/>
  <c r="F45" i="22" s="1"/>
  <c r="F40" i="22"/>
  <c r="F42" i="22" s="1"/>
  <c r="F37" i="22"/>
  <c r="F39" i="22" s="1"/>
  <c r="F34" i="22"/>
  <c r="F31" i="22"/>
  <c r="F33" i="22" s="1"/>
  <c r="F28" i="22"/>
  <c r="F30" i="22" s="1"/>
  <c r="F25" i="22"/>
  <c r="F27" i="22" s="1"/>
  <c r="F22" i="22"/>
  <c r="F24" i="22" s="1"/>
  <c r="F19" i="22"/>
  <c r="F21" i="22" s="1"/>
  <c r="F16" i="22"/>
  <c r="F18" i="22" s="1"/>
  <c r="F13" i="22"/>
  <c r="F15" i="22" s="1"/>
  <c r="F10" i="22"/>
  <c r="F7" i="22"/>
  <c r="F9" i="22" s="1"/>
  <c r="I843" i="15"/>
  <c r="H843" i="15"/>
  <c r="G843" i="15"/>
  <c r="J484" i="7" l="1"/>
  <c r="I484" i="7"/>
  <c r="H484" i="7"/>
  <c r="D33" i="22"/>
  <c r="D87" i="22"/>
  <c r="D6" i="22"/>
  <c r="D60" i="22"/>
  <c r="I844" i="15"/>
  <c r="H844" i="15"/>
  <c r="G844" i="15"/>
  <c r="F4" i="22"/>
  <c r="F6" i="22" s="1"/>
  <c r="D123" i="22"/>
  <c r="D12" i="22"/>
  <c r="D54" i="22"/>
  <c r="D66" i="22"/>
  <c r="D96" i="22"/>
  <c r="E115" i="22"/>
  <c r="E117" i="22" s="1"/>
  <c r="E121" i="22"/>
  <c r="G121" i="22" s="1"/>
  <c r="G123" i="22" s="1"/>
  <c r="D21" i="22"/>
  <c r="D45" i="22"/>
  <c r="D75" i="22"/>
  <c r="D117" i="22"/>
  <c r="E7" i="22"/>
  <c r="E9" i="22" s="1"/>
  <c r="E13" i="22"/>
  <c r="G13" i="22" s="1"/>
  <c r="G15" i="22" s="1"/>
  <c r="E19" i="22"/>
  <c r="G19" i="22" s="1"/>
  <c r="G21" i="22" s="1"/>
  <c r="E25" i="22"/>
  <c r="G25" i="22" s="1"/>
  <c r="G27" i="22" s="1"/>
  <c r="E31" i="22"/>
  <c r="E33" i="22" s="1"/>
  <c r="E37" i="22"/>
  <c r="G37" i="22" s="1"/>
  <c r="G39" i="22" s="1"/>
  <c r="E43" i="22"/>
  <c r="G43" i="22" s="1"/>
  <c r="G45" i="22" s="1"/>
  <c r="E49" i="22"/>
  <c r="G49" i="22" s="1"/>
  <c r="G51" i="22" s="1"/>
  <c r="E55" i="22"/>
  <c r="G55" i="22" s="1"/>
  <c r="G57" i="22" s="1"/>
  <c r="E61" i="22"/>
  <c r="E63" i="22" s="1"/>
  <c r="E67" i="22"/>
  <c r="G67" i="22" s="1"/>
  <c r="G69" i="22" s="1"/>
  <c r="E73" i="22"/>
  <c r="E75" i="22" s="1"/>
  <c r="E79" i="22"/>
  <c r="G79" i="22" s="1"/>
  <c r="G81" i="22" s="1"/>
  <c r="E85" i="22"/>
  <c r="G85" i="22" s="1"/>
  <c r="G87" i="22" s="1"/>
  <c r="E91" i="22"/>
  <c r="G91" i="22" s="1"/>
  <c r="G93" i="22" s="1"/>
  <c r="E97" i="22"/>
  <c r="E99" i="22" s="1"/>
  <c r="E103" i="22"/>
  <c r="E105" i="22" s="1"/>
  <c r="E109" i="22"/>
  <c r="E111" i="22" s="1"/>
  <c r="D9" i="22"/>
  <c r="D15" i="22"/>
  <c r="D27" i="22"/>
  <c r="D39" i="22"/>
  <c r="D51" i="22"/>
  <c r="D57" i="22"/>
  <c r="D63" i="22"/>
  <c r="D69" i="22"/>
  <c r="D81" i="22"/>
  <c r="D93" i="22"/>
  <c r="D99" i="22"/>
  <c r="D111" i="22"/>
  <c r="D18" i="22"/>
  <c r="D24" i="22"/>
  <c r="D30" i="22"/>
  <c r="D36" i="22"/>
  <c r="D42" i="22"/>
  <c r="D48" i="22"/>
  <c r="D78" i="22"/>
  <c r="D84" i="22"/>
  <c r="D90" i="22"/>
  <c r="D102" i="22"/>
  <c r="D108" i="22"/>
  <c r="E112" i="22"/>
  <c r="E114" i="22" s="1"/>
  <c r="D120" i="22"/>
  <c r="E4" i="22"/>
  <c r="E6" i="22" s="1"/>
  <c r="E10" i="22"/>
  <c r="E12" i="22" s="1"/>
  <c r="E16" i="22"/>
  <c r="G16" i="22" s="1"/>
  <c r="G18" i="22" s="1"/>
  <c r="E22" i="22"/>
  <c r="E24" i="22" s="1"/>
  <c r="E40" i="22"/>
  <c r="E42" i="22" s="1"/>
  <c r="E58" i="22"/>
  <c r="E60" i="22" s="1"/>
  <c r="E70" i="22"/>
  <c r="E72" i="22" s="1"/>
  <c r="E76" i="22"/>
  <c r="G76" i="22" s="1"/>
  <c r="G78" i="22" s="1"/>
  <c r="E82" i="22"/>
  <c r="G82" i="22" s="1"/>
  <c r="G84" i="22" s="1"/>
  <c r="E100" i="22"/>
  <c r="G100" i="22" s="1"/>
  <c r="G102" i="22" s="1"/>
  <c r="E106" i="22"/>
  <c r="E108" i="22" s="1"/>
  <c r="E28" i="22"/>
  <c r="E30" i="22" s="1"/>
  <c r="E94" i="22"/>
  <c r="E96" i="22" s="1"/>
  <c r="E88" i="22"/>
  <c r="E90" i="22" s="1"/>
  <c r="E64" i="22"/>
  <c r="E66" i="22" s="1"/>
  <c r="E52" i="22"/>
  <c r="E54" i="22" s="1"/>
  <c r="E46" i="22"/>
  <c r="E48" i="22" s="1"/>
  <c r="E34" i="22"/>
  <c r="E36" i="22" s="1"/>
  <c r="F108" i="22"/>
  <c r="F36" i="22"/>
  <c r="F12" i="22"/>
  <c r="E118" i="22"/>
  <c r="G118" i="22" s="1"/>
  <c r="G120" i="22" s="1"/>
  <c r="D114" i="22"/>
  <c r="E81" i="22"/>
  <c r="D72" i="22"/>
  <c r="E57" i="22"/>
  <c r="J15" i="29"/>
  <c r="J16" i="29" s="1"/>
  <c r="I15" i="29"/>
  <c r="I16" i="29" s="1"/>
  <c r="H15" i="29"/>
  <c r="H16" i="29" s="1"/>
  <c r="G5" i="21"/>
  <c r="D4" i="21"/>
  <c r="D6" i="21" s="1"/>
  <c r="D7" i="21" s="1"/>
  <c r="J15" i="5"/>
  <c r="I15" i="5"/>
  <c r="I16" i="5" s="1"/>
  <c r="H15" i="5"/>
  <c r="H16" i="5" s="1"/>
  <c r="I24" i="14"/>
  <c r="H24" i="14"/>
  <c r="H25" i="14" s="1"/>
  <c r="G24" i="14"/>
  <c r="G25" i="14" s="1"/>
  <c r="E21" i="22" l="1"/>
  <c r="G97" i="22"/>
  <c r="G99" i="22" s="1"/>
  <c r="G115" i="22"/>
  <c r="G117" i="22" s="1"/>
  <c r="G103" i="22"/>
  <c r="G105" i="22" s="1"/>
  <c r="E93" i="22"/>
  <c r="E69" i="22"/>
  <c r="G52" i="22"/>
  <c r="G54" i="22" s="1"/>
  <c r="G31" i="22"/>
  <c r="G33" i="22" s="1"/>
  <c r="E27" i="22"/>
  <c r="F124" i="22"/>
  <c r="D124" i="22"/>
  <c r="G7" i="22"/>
  <c r="G9" i="22" s="1"/>
  <c r="F4" i="21"/>
  <c r="F6" i="21" s="1"/>
  <c r="F7" i="21" s="1"/>
  <c r="J16" i="5"/>
  <c r="E4" i="21"/>
  <c r="E6" i="21" s="1"/>
  <c r="E7" i="21" s="1"/>
  <c r="I25" i="14"/>
  <c r="G109" i="22"/>
  <c r="G111" i="22" s="1"/>
  <c r="G10" i="22"/>
  <c r="G12" i="22" s="1"/>
  <c r="E45" i="22"/>
  <c r="E18" i="22"/>
  <c r="G22" i="22"/>
  <c r="G24" i="22" s="1"/>
  <c r="G58" i="22"/>
  <c r="G60" i="22" s="1"/>
  <c r="E78" i="22"/>
  <c r="E102" i="22"/>
  <c r="E51" i="22"/>
  <c r="G61" i="22"/>
  <c r="G63" i="22" s="1"/>
  <c r="G73" i="22"/>
  <c r="G75" i="22" s="1"/>
  <c r="E87" i="22"/>
  <c r="E123" i="22"/>
  <c r="E15" i="22"/>
  <c r="E39" i="22"/>
  <c r="G94" i="22"/>
  <c r="G96" i="22" s="1"/>
  <c r="G106" i="22"/>
  <c r="G108" i="22" s="1"/>
  <c r="E84" i="22"/>
  <c r="G112" i="22"/>
  <c r="G114" i="22" s="1"/>
  <c r="F4" i="30"/>
  <c r="G28" i="22"/>
  <c r="G30" i="22" s="1"/>
  <c r="G88" i="22"/>
  <c r="G90" i="22" s="1"/>
  <c r="G64" i="22"/>
  <c r="G66" i="22" s="1"/>
  <c r="G70" i="22"/>
  <c r="G72" i="22" s="1"/>
  <c r="G4" i="22"/>
  <c r="G6" i="22" s="1"/>
  <c r="G40" i="22"/>
  <c r="G42" i="22" s="1"/>
  <c r="G34" i="22"/>
  <c r="G36" i="22" s="1"/>
  <c r="E120" i="22"/>
  <c r="G46" i="22"/>
  <c r="G48" i="22" s="1"/>
  <c r="F6" i="30" l="1"/>
  <c r="F7" i="30" s="1"/>
  <c r="E124" i="22"/>
  <c r="G124" i="22"/>
  <c r="G4" i="21"/>
  <c r="G6" i="21" s="1"/>
  <c r="G7" i="21" s="1"/>
  <c r="D4" i="30" l="1"/>
  <c r="G5" i="30"/>
  <c r="D6" i="30" l="1"/>
  <c r="D7" i="30" s="1"/>
  <c r="G24" i="28" l="1"/>
  <c r="I24" i="28"/>
  <c r="E4" i="30" l="1"/>
  <c r="I25" i="28"/>
  <c r="H24" i="28"/>
  <c r="G25" i="28"/>
  <c r="E6" i="30" l="1"/>
  <c r="E7" i="30" s="1"/>
  <c r="G4" i="30"/>
  <c r="H25" i="28"/>
  <c r="G6" i="30" l="1"/>
  <c r="G7" i="30" s="1"/>
</calcChain>
</file>

<file path=xl/sharedStrings.xml><?xml version="1.0" encoding="utf-8"?>
<sst xmlns="http://schemas.openxmlformats.org/spreadsheetml/2006/main" count="8430" uniqueCount="314">
  <si>
    <t>Filter</t>
  </si>
  <si>
    <t>Receitas desenvolvidas por classificação económica - VPGR (subsetor dos SFA)</t>
  </si>
  <si>
    <t>(euros)</t>
  </si>
  <si>
    <t>Departamento</t>
  </si>
  <si>
    <t>Entidade</t>
  </si>
  <si>
    <t>Capítulo</t>
  </si>
  <si>
    <t>Grupo</t>
  </si>
  <si>
    <t>Artigo</t>
  </si>
  <si>
    <t>Descrição</t>
  </si>
  <si>
    <t>Previsões           Iniciais</t>
  </si>
  <si>
    <t>Previsões Corrigidas</t>
  </si>
  <si>
    <t>Receita    Cobrada</t>
  </si>
  <si>
    <t>03 - VPGR</t>
  </si>
  <si>
    <t>ISSA</t>
  </si>
  <si>
    <t>01</t>
  </si>
  <si>
    <t>00</t>
  </si>
  <si>
    <t>Impostos Diretos</t>
  </si>
  <si>
    <t>02</t>
  </si>
  <si>
    <t>Impostos Indiretos</t>
  </si>
  <si>
    <t>03</t>
  </si>
  <si>
    <t>Contribuições para a S.S, CGA e ADSE</t>
  </si>
  <si>
    <t>04</t>
  </si>
  <si>
    <t>Taxas, multas e outras penalidades</t>
  </si>
  <si>
    <t>05</t>
  </si>
  <si>
    <t>Rendimentos de propriedade</t>
  </si>
  <si>
    <t>06</t>
  </si>
  <si>
    <t>Transferências correntes</t>
  </si>
  <si>
    <t>Administração Regional (SEC 2010)</t>
  </si>
  <si>
    <t>Resto do Mundo</t>
  </si>
  <si>
    <t>07</t>
  </si>
  <si>
    <t>Venda de bens e serviços correntes</t>
  </si>
  <si>
    <t>08</t>
  </si>
  <si>
    <t>Outras receitas correntes</t>
  </si>
  <si>
    <t>09</t>
  </si>
  <si>
    <t>Venda de bens de investimento</t>
  </si>
  <si>
    <t>10</t>
  </si>
  <si>
    <t>Transferências de capital</t>
  </si>
  <si>
    <t>11</t>
  </si>
  <si>
    <t>Ativos Financeiros</t>
  </si>
  <si>
    <t>12</t>
  </si>
  <si>
    <t>Passivos Financeiros</t>
  </si>
  <si>
    <t>13</t>
  </si>
  <si>
    <t>Outras receitas de capital</t>
  </si>
  <si>
    <t>14</t>
  </si>
  <si>
    <t>Recursos próprios comunitários</t>
  </si>
  <si>
    <t>15</t>
  </si>
  <si>
    <t>Reposições</t>
  </si>
  <si>
    <t>16</t>
  </si>
  <si>
    <t>Saldo gerência anterior</t>
  </si>
  <si>
    <t>Total ISSA</t>
  </si>
  <si>
    <t>Total departamento - Vice-Presidência do Governo Regional</t>
  </si>
  <si>
    <t>Despesas desenvolvidas por classificação económica – VPGR (subsetor dos SFA)</t>
  </si>
  <si>
    <t>Ag</t>
  </si>
  <si>
    <t>SAg</t>
  </si>
  <si>
    <t>Rub</t>
  </si>
  <si>
    <t>Al</t>
  </si>
  <si>
    <t>Dotações        Iniciais</t>
  </si>
  <si>
    <t>Dotações Corrigidas</t>
  </si>
  <si>
    <t>Pagamentos Líquidos</t>
  </si>
  <si>
    <t>Despesas com pessoal</t>
  </si>
  <si>
    <t>Aquisição de bens e serviços</t>
  </si>
  <si>
    <t>Juros e outros encargos</t>
  </si>
  <si>
    <t>Subsídios</t>
  </si>
  <si>
    <t>Outras despesas correntes</t>
  </si>
  <si>
    <t>Aquisição de bens de capital</t>
  </si>
  <si>
    <t>Outras despesas de capital</t>
  </si>
  <si>
    <t>Saldos de gerência - VPGR (subsetor dos SFA)</t>
  </si>
  <si>
    <t>Saldo do ano anterior</t>
  </si>
  <si>
    <t>Total            Receita</t>
  </si>
  <si>
    <t>Total             Despesa</t>
  </si>
  <si>
    <t>Saldo para ano seguinte</t>
  </si>
  <si>
    <t xml:space="preserve">Operações Orçamentais </t>
  </si>
  <si>
    <t xml:space="preserve">Operações Extra Orçamentais </t>
  </si>
  <si>
    <t>Receitas desenvolvidas por classificação económica - SRFPAP (subsetor dos SFA)</t>
  </si>
  <si>
    <t>04 - SRFPAP</t>
  </si>
  <si>
    <t xml:space="preserve">RIAC </t>
  </si>
  <si>
    <t xml:space="preserve">Total RIAC </t>
  </si>
  <si>
    <t>Total departamento - Secretaria Regional das Finanças, Planeamento e Administração Pública</t>
  </si>
  <si>
    <t>Despesas desenvolvidas por classificação económica - SRFPAP (subsetor dos SFA)</t>
  </si>
  <si>
    <t>Total RIAC</t>
  </si>
  <si>
    <t>Saldos de gerência - SRFPAP (subsetor dos SFA)</t>
  </si>
  <si>
    <t>Receitas desenvolvidas por classificação económica - SRE (subsetor dos SFA)</t>
  </si>
  <si>
    <t>05 - SRE</t>
  </si>
  <si>
    <t>Escola Profissional das Capelas</t>
  </si>
  <si>
    <t>Total Escola Profissional das Capelas</t>
  </si>
  <si>
    <t>Fundo Escolar da EBI Roberto Ivens</t>
  </si>
  <si>
    <t>Total Fundo Escolar da EBI Roberto Ivens</t>
  </si>
  <si>
    <t>Fundo Escolar da EBI Canto da Maia</t>
  </si>
  <si>
    <t>Total Fundo Escolar da EBI Canto da Maia</t>
  </si>
  <si>
    <t>Fundo Escolar da EBS de Nordeste</t>
  </si>
  <si>
    <t>Total Fundo Escolar da EBS de Nordeste</t>
  </si>
  <si>
    <t>Fundo Escolar da EBI da Lagoa</t>
  </si>
  <si>
    <t>Total Fundo Escolar da EBI da Lagoa</t>
  </si>
  <si>
    <t>Fundo Escolar da EBI da Ribeira Grande</t>
  </si>
  <si>
    <t>Total Fundo Escolar da EBI da Ribeira Grande</t>
  </si>
  <si>
    <t>Fundo Escolar da EBS de Santa Maria</t>
  </si>
  <si>
    <t>Total Fundo Escolar da EBS de Santa Maria</t>
  </si>
  <si>
    <t>Fundo Escolar da EBI de Capelas</t>
  </si>
  <si>
    <t>Total Fundo Escolar da EBI de Capelas</t>
  </si>
  <si>
    <t>Fundo Escolar da EBS Vila Franca do Campo</t>
  </si>
  <si>
    <t>Total Fundo Escolar da EBS Vila Franca do Campo</t>
  </si>
  <si>
    <t>Fundo Escolar da EBI de Rabo de Peixe</t>
  </si>
  <si>
    <t>Total Fundo Escolar da EBI de Rabo de Peixe</t>
  </si>
  <si>
    <t>Fundo Escolar da EBI de Arrifes</t>
  </si>
  <si>
    <t>Total Fundo Escolar da EBI de Arrifes</t>
  </si>
  <si>
    <t>Fundo Escolar da EBI de Angra do Heroísmo</t>
  </si>
  <si>
    <t>Total Fundo Escolar da EBI de Angra do Heroísmo</t>
  </si>
  <si>
    <t>Fundo Escolar da EBI da Praia da Vitória</t>
  </si>
  <si>
    <t>Total Fundo Escolar da EBI da Praia da Vitória</t>
  </si>
  <si>
    <t>Fundo Escolar da EBI de Biscoitos</t>
  </si>
  <si>
    <t>Total Fundo Escolar da EBI de Biscoitos</t>
  </si>
  <si>
    <t>Fundo Escolar da EBS da Graciosa</t>
  </si>
  <si>
    <t>Total Fundo Escolar da EBS da Graciosa</t>
  </si>
  <si>
    <t>Fundo Escolar da EBS de Velas</t>
  </si>
  <si>
    <t>Total Fundo Escolar da EBS de Velas</t>
  </si>
  <si>
    <t>Fundo Escolar da EBS de Calheta</t>
  </si>
  <si>
    <t>Total Fundo Escolar da EBS de Calheta</t>
  </si>
  <si>
    <t>Fundo Escolar da EBI da Horta</t>
  </si>
  <si>
    <t>Total Fundo Escolar da EBI da Horta</t>
  </si>
  <si>
    <t>Fundo Escolar da EBS das Lajes do Pico</t>
  </si>
  <si>
    <t>Total Fundo Escolar da EBS das Lajes do Pico</t>
  </si>
  <si>
    <t>Fundo Escolar da EBS de São Roque do Pico</t>
  </si>
  <si>
    <t>Total Fundo Escolar da EBS de São Roque do Pico</t>
  </si>
  <si>
    <t>Fundo Escolar da EBS das Flores</t>
  </si>
  <si>
    <t>Total Fundo Escolar da EBS das Flores</t>
  </si>
  <si>
    <t>Fundo Escolar da ES Antero Quental</t>
  </si>
  <si>
    <t>Total Fundo Escolar da ES Antero Quental</t>
  </si>
  <si>
    <t>Fundo Escolar da ES Domingos Rebelo</t>
  </si>
  <si>
    <t>Total Fundo Escolar da ES Domingos Reblo</t>
  </si>
  <si>
    <t>Fundo Escolar da ES da Ribeira Grande</t>
  </si>
  <si>
    <t>Total Fundo Escolar da ES da Ribeira Grande</t>
  </si>
  <si>
    <t>Fundo Escolar da ES Laranjeiras</t>
  </si>
  <si>
    <t>Total Fundo Escolar da ES Laranjeiras</t>
  </si>
  <si>
    <t>Fundo Escolar da ES Jerónimo Emiliano de Andrade</t>
  </si>
  <si>
    <t>Total Fundo Escolar da ES Jerónimo Emiliano de Andrade</t>
  </si>
  <si>
    <t xml:space="preserve">Fundo Escolar da ES Horta </t>
  </si>
  <si>
    <t xml:space="preserve">Total Fundo Escolar da ES Horta </t>
  </si>
  <si>
    <t>Fundo Escolar do Conservatório Regional de Ponta Delgada</t>
  </si>
  <si>
    <t>Total Fundo Escolar do Conservatório Regional de Ponta Delgada</t>
  </si>
  <si>
    <t>Fundo Escolar da ES Vitorino Nemésio</t>
  </si>
  <si>
    <t>Total Fundo Escolar da ES Vitorino Nemésio</t>
  </si>
  <si>
    <t>Fundo Escolar da EBS da Povoação</t>
  </si>
  <si>
    <t>Total Fundo Escolar da EBS da Povoação</t>
  </si>
  <si>
    <t>Fundo Escolar da EBS da Madalena</t>
  </si>
  <si>
    <t>Total Fundo Escolar da EBS da Madalena</t>
  </si>
  <si>
    <t>Fundo Escolar da EBI Mouzinho da Silveira</t>
  </si>
  <si>
    <t>Total Fundo Escolar da EBI Mouzinho da Silveira</t>
  </si>
  <si>
    <t>Fundo Escolar da EBI de Vila do Topo</t>
  </si>
  <si>
    <t>Total Fundo Escolar da EBI de Vila do Topo</t>
  </si>
  <si>
    <t>Fundo Escolar da EBS Tomás de Borba</t>
  </si>
  <si>
    <t>Total Fundo Escolar da EBS Tomás de Borba</t>
  </si>
  <si>
    <t>Fundo Escolar da EBI da Maia</t>
  </si>
  <si>
    <t>Total Fundo Escolar da EBI da Maia</t>
  </si>
  <si>
    <t>Fundo Escolar da EBI de Ginetes</t>
  </si>
  <si>
    <t>Total Fundo Escolar da EBI de Ginetes</t>
  </si>
  <si>
    <t>Fundo Escolar da ES de Lagoa</t>
  </si>
  <si>
    <t>Total Fundo Escolar da ES de Lagoa</t>
  </si>
  <si>
    <t>Fundo Escolar da EBI de Água de Pau</t>
  </si>
  <si>
    <t>Total Fundo Escolar da EBI de Água de Pau</t>
  </si>
  <si>
    <t>Fundo Escolar da EBI de Ponta Garça</t>
  </si>
  <si>
    <t>Total Fundo Escolar da EBI de Ponta Garça</t>
  </si>
  <si>
    <t>Fundo Escolar da EBI Francisco Ferreira Drummond</t>
  </si>
  <si>
    <t>Total Fundo Escolar da EBI Francisco Ferreira Drummond</t>
  </si>
  <si>
    <t>Total departamento - Secretaria Regional da Educação</t>
  </si>
  <si>
    <t>Despesas desenvolvidas por classificação económica – SRE (subsetor dos SFA)</t>
  </si>
  <si>
    <t>Total Fundo Escolar da ES Domingos Rebelo</t>
  </si>
  <si>
    <t>Saldos de gerência - SRE (subsetor dos SFA)</t>
  </si>
  <si>
    <t>Receitas desenvolvidas por classificação económica - SRSD (subsetor dos SFA)</t>
  </si>
  <si>
    <t>06 - SRSD</t>
  </si>
  <si>
    <t>SRPCBA</t>
  </si>
  <si>
    <t>Total SRPCBA</t>
  </si>
  <si>
    <t>USI Santa Maria</t>
  </si>
  <si>
    <t>Total USI Santa Maria</t>
  </si>
  <si>
    <t>USI São Miguel</t>
  </si>
  <si>
    <t>Total USI São Miguel</t>
  </si>
  <si>
    <t>USI Terceira</t>
  </si>
  <si>
    <t>Total USI Terceira</t>
  </si>
  <si>
    <t>USI Graciosa</t>
  </si>
  <si>
    <t>Total USI Graciosa</t>
  </si>
  <si>
    <t>USI São Jorge</t>
  </si>
  <si>
    <t>Total USI São Jorge</t>
  </si>
  <si>
    <t>USI Pico</t>
  </si>
  <si>
    <t>Total USI Pico</t>
  </si>
  <si>
    <t>USI Faial</t>
  </si>
  <si>
    <t>Total USI Faial</t>
  </si>
  <si>
    <t>USI Flores</t>
  </si>
  <si>
    <t>Total USI Flores</t>
  </si>
  <si>
    <t>USI Corvo</t>
  </si>
  <si>
    <t>Total USI Corvo</t>
  </si>
  <si>
    <t>COA</t>
  </si>
  <si>
    <t>Total COA</t>
  </si>
  <si>
    <t>Total departamento - Secretaria Regional da Saúde e Desporto</t>
  </si>
  <si>
    <t>Despesas desenvolvidas por classificação económica – SRSD (subsetor dos SFA)</t>
  </si>
  <si>
    <t>Total departamento - Secretaria Regional da Súde e Desporto</t>
  </si>
  <si>
    <t>Saldos de gerência - SRSD (subsetor dos SFA)</t>
  </si>
  <si>
    <t>Devolução de Saldos</t>
  </si>
  <si>
    <t>Receitas desenvolvidas por classificação económica - SRADR (subsetor dos SFA)</t>
  </si>
  <si>
    <t>07 - SRADR</t>
  </si>
  <si>
    <t>IAMA</t>
  </si>
  <si>
    <t>Total IAMA</t>
  </si>
  <si>
    <t>Total departamento - Secretaria Regional da Agricultura e Desenvolvimento Rural</t>
  </si>
  <si>
    <t>Despesas desenvolvidas por classificação económica – SRADR (subsetor dos SFA)</t>
  </si>
  <si>
    <t>Saldos de gerência - SRADR (subsetor dos SFA)</t>
  </si>
  <si>
    <t>Receitas desenvolvidas por classificação económica - SRMP (subsetor dos SFA)</t>
  </si>
  <si>
    <t>08 - SRMP</t>
  </si>
  <si>
    <t>FUNDOPESCA</t>
  </si>
  <si>
    <t>Total FUNDOPESCA</t>
  </si>
  <si>
    <t>Total departamento - Secretaria Regional do Mar e das Pescas</t>
  </si>
  <si>
    <t>Despesas desenvolvidas por classificação económica – SRMP (subsetor dos SFA)</t>
  </si>
  <si>
    <t>Saldos de gerência - SRMP (subsetor dos SFA)</t>
  </si>
  <si>
    <t>Receitas desenvolvidas por classificação económica - SRCCTD (subsetor dos SFA)</t>
  </si>
  <si>
    <t>Cap</t>
  </si>
  <si>
    <t>09 - SRCCTD</t>
  </si>
  <si>
    <t>FRCT</t>
  </si>
  <si>
    <t>Total FRCT</t>
  </si>
  <si>
    <t>Total departamento - Secretaria Regional da Cultura, da Ciência e Transição Digital</t>
  </si>
  <si>
    <t>Despesas desenvolvidas por classificação económica – SRCCTD (subsetor dos SFA)</t>
  </si>
  <si>
    <t>Saldos de gerência - SRCCTD (subsetor dos SFA)</t>
  </si>
  <si>
    <t>Receitas desenvolvidas por classificação económica - SRAAC (subsetor dos SFA)</t>
  </si>
  <si>
    <t>10 - SRAAC</t>
  </si>
  <si>
    <t>ERSARA</t>
  </si>
  <si>
    <t>Total ERSARA</t>
  </si>
  <si>
    <t>Total departamento - Secretaria Regional do Ambiente e Alterações Climáticas</t>
  </si>
  <si>
    <t>Despesas desenvolvidas por classificação económica – SRAAC (subsetor dos SFA)</t>
  </si>
  <si>
    <t>Saldos de gerência - SRAAC (subsetor dos SFA)</t>
  </si>
  <si>
    <t>Receitas desenvolvidas por classificação económica - SRTTE (subsetor dos SFA)</t>
  </si>
  <si>
    <t>11 - SRTTE</t>
  </si>
  <si>
    <t>FRACDE</t>
  </si>
  <si>
    <t>Total FRACDE</t>
  </si>
  <si>
    <t>Total departamento - Secretaria Regional dos Transportes, Turismo e Energia</t>
  </si>
  <si>
    <t>Despesas desenvolvidas por classificação económica – SRTTE (subsetor dos SFA)</t>
  </si>
  <si>
    <t>Saldos de gerência - SRTTE (subsetor dos SFA)</t>
  </si>
  <si>
    <t>Receitas desenvolvidas por classificação económica - SRJQPE (subsetor dos SFA)</t>
  </si>
  <si>
    <t>12 - SRJQPE</t>
  </si>
  <si>
    <t>FRE</t>
  </si>
  <si>
    <t>Total FRE</t>
  </si>
  <si>
    <t>Total departamento - Secretaria Regional da Juventude, Qualificação Profissional e Emprego</t>
  </si>
  <si>
    <t>Despesas desenvolvidas por classificação económica – SRJQPE (subsetor dos SFA)</t>
  </si>
  <si>
    <t>Saldos de gerência - SRJQPE (subsetor dos SFA)</t>
  </si>
  <si>
    <t>Receitas desenvolvidas por classificação económica - SROPC (subsetor dos SFA)</t>
  </si>
  <si>
    <t>13 - SROPC</t>
  </si>
  <si>
    <t>FRTT</t>
  </si>
  <si>
    <t>Total FRTT</t>
  </si>
  <si>
    <t xml:space="preserve">Total departamento - Secretaria Regional das Obras Públicas e Comunicações </t>
  </si>
  <si>
    <t>Despesas desenvolvidas por classificação económica – SROPC (subsetor dos SFA)</t>
  </si>
  <si>
    <t>Saldos de gerência - SROPC (subsetor dos SFA)</t>
  </si>
  <si>
    <t>FEP8Qry3</t>
  </si>
  <si>
    <t>Autor</t>
  </si>
  <si>
    <t>MOVALENTE</t>
  </si>
  <si>
    <t>Atualização dos dados (hora)</t>
  </si>
  <si>
    <t>01:16:09</t>
  </si>
  <si>
    <t>Information</t>
  </si>
  <si>
    <t>Última atualização</t>
  </si>
  <si>
    <t>14/04/2020 14:48:12</t>
  </si>
  <si>
    <t>Usuário atual</t>
  </si>
  <si>
    <t>OLCOUTO</t>
  </si>
  <si>
    <t>DtFixada</t>
  </si>
  <si>
    <t>31/12/2019</t>
  </si>
  <si>
    <t>Último modificador</t>
  </si>
  <si>
    <t>PAGOMES2</t>
  </si>
  <si>
    <t>Hora da modificação</t>
  </si>
  <si>
    <t>28/03/2020 22:57:50</t>
  </si>
  <si>
    <t>InfoProvider</t>
  </si>
  <si>
    <t>ZAODES_M3</t>
  </si>
  <si>
    <t>Atualização dos dados</t>
  </si>
  <si>
    <t>14/04/2020 01:16:09</t>
  </si>
  <si>
    <t>Nome técnico query</t>
  </si>
  <si>
    <t>ZAO_EXT_DESPM3_EXO_001_EMP</t>
  </si>
  <si>
    <t>Atualização dos dados (data)</t>
  </si>
  <si>
    <t>14/04/2020</t>
  </si>
  <si>
    <t>Descrição da query</t>
  </si>
  <si>
    <t>Execução da Despesa Agregada</t>
  </si>
  <si>
    <t xml:space="preserve"> </t>
  </si>
  <si>
    <t>Actividade</t>
  </si>
  <si>
    <t/>
  </si>
  <si>
    <t>Aderentes ao GERFIP</t>
  </si>
  <si>
    <t>Agrup</t>
  </si>
  <si>
    <t>Alínea</t>
  </si>
  <si>
    <t>ÁrAdmFin.</t>
  </si>
  <si>
    <t>CAE</t>
  </si>
  <si>
    <t>Centro Financeiro</t>
  </si>
  <si>
    <t>Cl. Econ. não tipificada</t>
  </si>
  <si>
    <t>CL. Econ. tipificada</t>
  </si>
  <si>
    <t>Divisão</t>
  </si>
  <si>
    <t>FF1</t>
  </si>
  <si>
    <t>FF2</t>
  </si>
  <si>
    <t>FF3</t>
  </si>
  <si>
    <t>Fonte Fin.</t>
  </si>
  <si>
    <t>Func 1</t>
  </si>
  <si>
    <t>Func 2</t>
  </si>
  <si>
    <t>Func 3</t>
  </si>
  <si>
    <t>Funcional</t>
  </si>
  <si>
    <t>Fundos</t>
  </si>
  <si>
    <t>Gestor Operacional</t>
  </si>
  <si>
    <t>Índices</t>
  </si>
  <si>
    <t>Medida</t>
  </si>
  <si>
    <t>Mês</t>
  </si>
  <si>
    <t>Ministério</t>
  </si>
  <si>
    <t>Perfil Organiz.</t>
  </si>
  <si>
    <t>Programa Operacional</t>
  </si>
  <si>
    <t>Programa</t>
  </si>
  <si>
    <t>Projecto</t>
  </si>
  <si>
    <t>Receita/Despesa</t>
  </si>
  <si>
    <t>Reg. Autonomia</t>
  </si>
  <si>
    <t>Relevância CN</t>
  </si>
  <si>
    <t>Rubrica</t>
  </si>
  <si>
    <t>Sec. Estado</t>
  </si>
  <si>
    <t>SubAgrup</t>
  </si>
  <si>
    <t>SubAlínea</t>
  </si>
  <si>
    <t>Subdivisão</t>
  </si>
  <si>
    <t>Sub-projecto</t>
  </si>
  <si>
    <t>Tp. Orç.</t>
  </si>
  <si>
    <t>Trimestre</t>
  </si>
  <si>
    <t>Versão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</si>
</sst>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\ &quot;€&quot;"/>
    <numFmt numFmtId="167" formatCode="#,##0.00_ ;\-#,##0.00\ "/>
    <numFmt numFmtId="168" formatCode="#,##0_ ;\-#,##0\ "/>
  </numFmts>
  <fonts count="34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i/>
      <sz val="8"/>
      <name val="Arial Narrow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</fills>
  <borders count="5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7">
    <xf numFmtId="0" fontId="0" fillId="2" borderId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1" applyNumberFormat="0" applyAlignment="0" applyProtection="0"/>
    <xf numFmtId="0" fontId="15" fillId="15" borderId="2" applyNumberFormat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1" borderId="1" applyNumberFormat="0" applyAlignment="0" applyProtection="0"/>
    <xf numFmtId="0" fontId="22" fillId="0" borderId="6" applyNumberFormat="0" applyFill="0" applyAlignment="0" applyProtection="0"/>
    <xf numFmtId="0" fontId="23" fillId="21" borderId="0" applyNumberFormat="0" applyBorder="0" applyAlignment="0" applyProtection="0"/>
    <xf numFmtId="0" fontId="1" fillId="20" borderId="1" applyNumberFormat="0" applyFont="0" applyAlignment="0" applyProtection="0"/>
    <xf numFmtId="0" fontId="24" fillId="23" borderId="7" applyNumberFormat="0" applyAlignment="0" applyProtection="0"/>
    <xf numFmtId="4" fontId="3" fillId="27" borderId="1" applyNumberFormat="0" applyProtection="0">
      <alignment vertical="center"/>
    </xf>
    <xf numFmtId="4" fontId="27" fillId="28" borderId="1" applyNumberFormat="0" applyProtection="0">
      <alignment vertical="center"/>
    </xf>
    <xf numFmtId="4" fontId="3" fillId="28" borderId="1" applyNumberFormat="0" applyProtection="0">
      <alignment horizontal="left" vertical="center" indent="1"/>
    </xf>
    <xf numFmtId="0" fontId="8" fillId="27" borderId="8" applyNumberFormat="0" applyProtection="0">
      <alignment horizontal="left" vertical="top" indent="1"/>
    </xf>
    <xf numFmtId="4" fontId="3" fillId="29" borderId="1" applyNumberFormat="0" applyProtection="0">
      <alignment horizontal="left" vertical="center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9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3" fillId="41" borderId="1" applyNumberFormat="0" applyProtection="0">
      <alignment horizontal="right" vertical="center"/>
    </xf>
    <xf numFmtId="4" fontId="3" fillId="42" borderId="9" applyNumberFormat="0" applyProtection="0">
      <alignment horizontal="left" vertical="center" indent="1"/>
    </xf>
    <xf numFmtId="4" fontId="3" fillId="41" borderId="9" applyNumberFormat="0" applyProtection="0">
      <alignment horizontal="left" vertical="center" indent="1"/>
    </xf>
    <xf numFmtId="0" fontId="3" fillId="43" borderId="1" applyNumberFormat="0" applyProtection="0">
      <alignment horizontal="left" vertical="center" indent="1"/>
    </xf>
    <xf numFmtId="0" fontId="1" fillId="40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1" fillId="41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1" fillId="45" borderId="8" applyNumberFormat="0" applyProtection="0">
      <alignment horizontal="left" vertical="top" indent="1"/>
    </xf>
    <xf numFmtId="0" fontId="3" fillId="42" borderId="1" applyNumberFormat="0" applyProtection="0">
      <alignment horizontal="left" vertical="center" indent="1"/>
    </xf>
    <xf numFmtId="0" fontId="1" fillId="42" borderId="8" applyNumberFormat="0" applyProtection="0">
      <alignment horizontal="left" vertical="top" indent="1"/>
    </xf>
    <xf numFmtId="0" fontId="1" fillId="46" borderId="10" applyNumberFormat="0">
      <protection locked="0"/>
    </xf>
    <xf numFmtId="0" fontId="4" fillId="40" borderId="11" applyBorder="0"/>
    <xf numFmtId="4" fontId="5" fillId="47" borderId="8" applyNumberFormat="0" applyProtection="0">
      <alignment vertical="center"/>
    </xf>
    <xf numFmtId="4" fontId="27" fillId="48" borderId="12" applyNumberFormat="0" applyProtection="0">
      <alignment vertical="center"/>
    </xf>
    <xf numFmtId="4" fontId="5" fillId="43" borderId="8" applyNumberFormat="0" applyProtection="0">
      <alignment horizontal="left" vertical="center" indent="1"/>
    </xf>
    <xf numFmtId="0" fontId="5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7" fillId="49" borderId="1" applyNumberFormat="0" applyProtection="0">
      <alignment horizontal="right" vertical="center"/>
    </xf>
    <xf numFmtId="4" fontId="3" fillId="29" borderId="1" applyNumberFormat="0" applyProtection="0">
      <alignment horizontal="left" vertical="center" indent="1"/>
    </xf>
    <xf numFmtId="0" fontId="5" fillId="41" borderId="8" applyNumberFormat="0" applyProtection="0">
      <alignment horizontal="left" vertical="top" indent="1"/>
    </xf>
    <xf numFmtId="4" fontId="9" fillId="50" borderId="9" applyNumberFormat="0" applyProtection="0">
      <alignment horizontal="left" vertical="center" indent="1"/>
    </xf>
    <xf numFmtId="0" fontId="3" fillId="51" borderId="12"/>
    <xf numFmtId="4" fontId="10" fillId="46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14" fillId="23" borderId="26" applyNumberFormat="0" applyAlignment="0" applyProtection="0"/>
    <xf numFmtId="0" fontId="12" fillId="13" borderId="0" applyNumberFormat="0" applyBorder="0" applyAlignment="0" applyProtection="0"/>
    <xf numFmtId="0" fontId="21" fillId="21" borderId="26" applyNumberFormat="0" applyAlignment="0" applyProtection="0"/>
    <xf numFmtId="0" fontId="22" fillId="21" borderId="0" applyNumberFormat="0" applyBorder="0" applyAlignment="0" applyProtection="0"/>
    <xf numFmtId="0" fontId="1" fillId="20" borderId="26" applyNumberFormat="0" applyFont="0" applyAlignment="0" applyProtection="0"/>
    <xf numFmtId="4" fontId="1" fillId="27" borderId="26" applyNumberFormat="0" applyProtection="0">
      <alignment vertical="center"/>
    </xf>
    <xf numFmtId="4" fontId="27" fillId="28" borderId="26" applyNumberFormat="0" applyProtection="0">
      <alignment vertical="center"/>
    </xf>
    <xf numFmtId="4" fontId="1" fillId="28" borderId="26" applyNumberFormat="0" applyProtection="0">
      <alignment horizontal="left" vertical="center" indent="1"/>
    </xf>
    <xf numFmtId="0" fontId="8" fillId="27" borderId="22" applyNumberFormat="0" applyProtection="0">
      <alignment horizontal="left" vertical="top" indent="1"/>
    </xf>
    <xf numFmtId="4" fontId="1" fillId="29" borderId="26" applyNumberFormat="0" applyProtection="0">
      <alignment horizontal="left" vertical="center" indent="1"/>
    </xf>
    <xf numFmtId="4" fontId="1" fillId="30" borderId="26" applyNumberFormat="0" applyProtection="0">
      <alignment horizontal="right" vertical="center"/>
    </xf>
    <xf numFmtId="4" fontId="1" fillId="31" borderId="26" applyNumberFormat="0" applyProtection="0">
      <alignment horizontal="right" vertical="center"/>
    </xf>
    <xf numFmtId="4" fontId="1" fillId="32" borderId="9" applyNumberFormat="0" applyProtection="0">
      <alignment horizontal="right" vertical="center"/>
    </xf>
    <xf numFmtId="4" fontId="1" fillId="33" borderId="26" applyNumberFormat="0" applyProtection="0">
      <alignment horizontal="right" vertical="center"/>
    </xf>
    <xf numFmtId="4" fontId="1" fillId="34" borderId="26" applyNumberFormat="0" applyProtection="0">
      <alignment horizontal="right" vertical="center"/>
    </xf>
    <xf numFmtId="4" fontId="1" fillId="35" borderId="26" applyNumberFormat="0" applyProtection="0">
      <alignment horizontal="right" vertical="center"/>
    </xf>
    <xf numFmtId="4" fontId="1" fillId="36" borderId="26" applyNumberFormat="0" applyProtection="0">
      <alignment horizontal="right" vertical="center"/>
    </xf>
    <xf numFmtId="4" fontId="1" fillId="37" borderId="26" applyNumberFormat="0" applyProtection="0">
      <alignment horizontal="right" vertical="center"/>
    </xf>
    <xf numFmtId="4" fontId="1" fillId="38" borderId="26" applyNumberFormat="0" applyProtection="0">
      <alignment horizontal="right" vertical="center"/>
    </xf>
    <xf numFmtId="4" fontId="1" fillId="39" borderId="9" applyNumberFormat="0" applyProtection="0">
      <alignment horizontal="left" vertical="center" indent="1"/>
    </xf>
    <xf numFmtId="4" fontId="1" fillId="41" borderId="26" applyNumberFormat="0" applyProtection="0">
      <alignment horizontal="right" vertical="center"/>
    </xf>
    <xf numFmtId="4" fontId="1" fillId="42" borderId="9" applyNumberFormat="0" applyProtection="0">
      <alignment horizontal="left" vertical="center" indent="1"/>
    </xf>
    <xf numFmtId="4" fontId="1" fillId="41" borderId="9" applyNumberFormat="0" applyProtection="0">
      <alignment horizontal="left" vertical="center" indent="1"/>
    </xf>
    <xf numFmtId="0" fontId="1" fillId="43" borderId="26" applyNumberFormat="0" applyProtection="0">
      <alignment horizontal="left" vertical="center" indent="1"/>
    </xf>
    <xf numFmtId="0" fontId="1" fillId="40" borderId="22" applyNumberFormat="0" applyProtection="0">
      <alignment horizontal="left" vertical="top" indent="1"/>
    </xf>
    <xf numFmtId="0" fontId="1" fillId="44" borderId="26" applyNumberFormat="0" applyProtection="0">
      <alignment horizontal="left" vertical="center" indent="1"/>
    </xf>
    <xf numFmtId="0" fontId="1" fillId="41" borderId="22" applyNumberFormat="0" applyProtection="0">
      <alignment horizontal="left" vertical="top" indent="1"/>
    </xf>
    <xf numFmtId="0" fontId="1" fillId="45" borderId="26" applyNumberFormat="0" applyProtection="0">
      <alignment horizontal="left" vertical="center" indent="1"/>
    </xf>
    <xf numFmtId="0" fontId="1" fillId="45" borderId="22" applyNumberFormat="0" applyProtection="0">
      <alignment horizontal="left" vertical="top" indent="1"/>
    </xf>
    <xf numFmtId="0" fontId="1" fillId="42" borderId="26" applyNumberFormat="0" applyProtection="0">
      <alignment horizontal="left" vertical="center" indent="1"/>
    </xf>
    <xf numFmtId="0" fontId="1" fillId="42" borderId="22" applyNumberFormat="0" applyProtection="0">
      <alignment horizontal="left" vertical="top" indent="1"/>
    </xf>
    <xf numFmtId="4" fontId="5" fillId="47" borderId="22" applyNumberFormat="0" applyProtection="0">
      <alignment vertical="center"/>
    </xf>
    <xf numFmtId="4" fontId="5" fillId="43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top" indent="1"/>
    </xf>
    <xf numFmtId="4" fontId="1" fillId="0" borderId="26" applyNumberFormat="0" applyProtection="0">
      <alignment horizontal="right" vertical="center"/>
    </xf>
    <xf numFmtId="4" fontId="27" fillId="49" borderId="26" applyNumberFormat="0" applyProtection="0">
      <alignment horizontal="right" vertical="center"/>
    </xf>
    <xf numFmtId="4" fontId="1" fillId="29" borderId="26" applyNumberFormat="0" applyProtection="0">
      <alignment horizontal="left" vertical="center" indent="1"/>
    </xf>
    <xf numFmtId="0" fontId="5" fillId="41" borderId="22" applyNumberFormat="0" applyProtection="0">
      <alignment horizontal="left" vertical="top" indent="1"/>
    </xf>
    <xf numFmtId="0" fontId="1" fillId="51" borderId="12"/>
    <xf numFmtId="4" fontId="10" fillId="46" borderId="26" applyNumberFormat="0" applyProtection="0">
      <alignment horizontal="right" vertical="center"/>
    </xf>
    <xf numFmtId="164" fontId="28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158">
    <xf numFmtId="0" fontId="0" fillId="2" borderId="0" xfId="0"/>
    <xf numFmtId="0" fontId="6" fillId="2" borderId="0" xfId="0" applyFont="1"/>
    <xf numFmtId="0" fontId="4" fillId="52" borderId="14" xfId="70" applyFill="1" applyBorder="1"/>
    <xf numFmtId="0" fontId="4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2" fillId="52" borderId="11" xfId="70" applyFont="1" applyFill="1" applyBorder="1"/>
    <xf numFmtId="0" fontId="0" fillId="49" borderId="17" xfId="0" applyFill="1" applyBorder="1"/>
    <xf numFmtId="0" fontId="0" fillId="49" borderId="11" xfId="0" applyFill="1" applyBorder="1"/>
    <xf numFmtId="0" fontId="0" fillId="49" borderId="14" xfId="0" applyFill="1" applyBorder="1"/>
    <xf numFmtId="0" fontId="0" fillId="49" borderId="18" xfId="0" applyFill="1" applyBorder="1"/>
    <xf numFmtId="0" fontId="0" fillId="49" borderId="0" xfId="0" applyFill="1"/>
    <xf numFmtId="0" fontId="4" fillId="53" borderId="16" xfId="0" applyFont="1" applyFill="1" applyBorder="1" applyAlignment="1">
      <alignment horizontal="right" vertical="center"/>
    </xf>
    <xf numFmtId="0" fontId="2" fillId="54" borderId="0" xfId="0" applyFont="1" applyFill="1"/>
    <xf numFmtId="0" fontId="0" fillId="49" borderId="19" xfId="0" quotePrefix="1" applyFill="1" applyBorder="1"/>
    <xf numFmtId="0" fontId="0" fillId="49" borderId="0" xfId="0" quotePrefix="1" applyFill="1"/>
    <xf numFmtId="0" fontId="0" fillId="53" borderId="16" xfId="0" quotePrefix="1" applyFill="1" applyBorder="1" applyAlignment="1">
      <alignment vertical="center"/>
    </xf>
    <xf numFmtId="0" fontId="0" fillId="49" borderId="14" xfId="0" quotePrefix="1" applyFill="1" applyBorder="1"/>
    <xf numFmtId="0" fontId="0" fillId="49" borderId="15" xfId="0" quotePrefix="1" applyFill="1" applyBorder="1"/>
    <xf numFmtId="49" fontId="0" fillId="49" borderId="20" xfId="0" applyNumberFormat="1" applyFill="1" applyBorder="1"/>
    <xf numFmtId="49" fontId="0" fillId="49" borderId="23" xfId="0" applyNumberFormat="1" applyFill="1" applyBorder="1"/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vertical="center"/>
    </xf>
    <xf numFmtId="0" fontId="29" fillId="0" borderId="33" xfId="0" applyFont="1" applyFill="1" applyBorder="1" applyAlignment="1">
      <alignment vertical="center"/>
    </xf>
    <xf numFmtId="0" fontId="29" fillId="0" borderId="32" xfId="0" applyFont="1" applyFill="1" applyBorder="1" applyAlignment="1">
      <alignment vertical="center"/>
    </xf>
    <xf numFmtId="167" fontId="29" fillId="0" borderId="31" xfId="0" applyNumberFormat="1" applyFont="1" applyFill="1" applyBorder="1" applyAlignment="1">
      <alignment vertical="center"/>
    </xf>
    <xf numFmtId="167" fontId="29" fillId="0" borderId="33" xfId="0" applyNumberFormat="1" applyFont="1" applyFill="1" applyBorder="1" applyAlignment="1">
      <alignment vertical="center"/>
    </xf>
    <xf numFmtId="166" fontId="29" fillId="0" borderId="0" xfId="0" applyNumberFormat="1" applyFont="1" applyFill="1" applyAlignment="1">
      <alignment horizontal="center" vertical="center"/>
    </xf>
    <xf numFmtId="0" fontId="30" fillId="0" borderId="21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21" xfId="0" applyFont="1" applyFill="1" applyBorder="1" applyAlignment="1">
      <alignment vertical="center"/>
    </xf>
    <xf numFmtId="167" fontId="29" fillId="0" borderId="35" xfId="0" applyNumberFormat="1" applyFont="1" applyFill="1" applyBorder="1" applyAlignment="1">
      <alignment vertical="center"/>
    </xf>
    <xf numFmtId="167" fontId="29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horizontal="left" vertical="center" indent="2"/>
    </xf>
    <xf numFmtId="0" fontId="31" fillId="0" borderId="0" xfId="0" applyFont="1" applyFill="1" applyAlignment="1">
      <alignment horizontal="left" vertical="center" indent="2"/>
    </xf>
    <xf numFmtId="166" fontId="30" fillId="0" borderId="0" xfId="0" applyNumberFormat="1" applyFont="1" applyFill="1" applyAlignment="1">
      <alignment horizontal="center" vertical="center"/>
    </xf>
    <xf numFmtId="0" fontId="29" fillId="0" borderId="35" xfId="0" quotePrefix="1" applyFont="1" applyFill="1" applyBorder="1" applyAlignment="1">
      <alignment vertical="center"/>
    </xf>
    <xf numFmtId="0" fontId="29" fillId="0" borderId="34" xfId="0" quotePrefix="1" applyFont="1" applyFill="1" applyBorder="1" applyAlignment="1">
      <alignment vertical="center"/>
    </xf>
    <xf numFmtId="0" fontId="29" fillId="0" borderId="24" xfId="0" applyFont="1" applyFill="1" applyBorder="1" applyAlignment="1">
      <alignment vertical="center"/>
    </xf>
    <xf numFmtId="167" fontId="29" fillId="0" borderId="34" xfId="0" applyNumberFormat="1" applyFont="1" applyFill="1" applyBorder="1" applyAlignment="1">
      <alignment vertical="center"/>
    </xf>
    <xf numFmtId="167" fontId="29" fillId="0" borderId="43" xfId="0" applyNumberFormat="1" applyFont="1" applyFill="1" applyBorder="1" applyAlignment="1">
      <alignment vertical="center"/>
    </xf>
    <xf numFmtId="0" fontId="30" fillId="0" borderId="25" xfId="0" applyFont="1" applyFill="1" applyBorder="1" applyAlignment="1">
      <alignment horizontal="right" vertical="center"/>
    </xf>
    <xf numFmtId="0" fontId="29" fillId="0" borderId="39" xfId="0" applyFont="1" applyFill="1" applyBorder="1" applyAlignment="1">
      <alignment vertical="center"/>
    </xf>
    <xf numFmtId="0" fontId="29" fillId="0" borderId="38" xfId="0" applyFont="1" applyFill="1" applyBorder="1" applyAlignment="1">
      <alignment vertical="center"/>
    </xf>
    <xf numFmtId="0" fontId="29" fillId="0" borderId="40" xfId="0" applyFont="1" applyFill="1" applyBorder="1" applyAlignment="1">
      <alignment vertical="center"/>
    </xf>
    <xf numFmtId="167" fontId="29" fillId="0" borderId="39" xfId="0" applyNumberFormat="1" applyFont="1" applyFill="1" applyBorder="1" applyAlignment="1">
      <alignment vertical="center"/>
    </xf>
    <xf numFmtId="167" fontId="29" fillId="0" borderId="38" xfId="0" applyNumberFormat="1" applyFont="1" applyFill="1" applyBorder="1" applyAlignment="1">
      <alignment vertical="center"/>
    </xf>
    <xf numFmtId="165" fontId="29" fillId="0" borderId="0" xfId="0" applyNumberFormat="1" applyFont="1" applyFill="1" applyAlignment="1">
      <alignment vertical="center"/>
    </xf>
    <xf numFmtId="0" fontId="30" fillId="0" borderId="27" xfId="0" applyFont="1" applyFill="1" applyBorder="1" applyAlignment="1">
      <alignment horizontal="left"/>
    </xf>
    <xf numFmtId="0" fontId="29" fillId="0" borderId="27" xfId="0" applyFont="1" applyFill="1" applyBorder="1" applyAlignment="1">
      <alignment horizontal="center"/>
    </xf>
    <xf numFmtId="0" fontId="29" fillId="0" borderId="35" xfId="0" applyFont="1" applyFill="1" applyBorder="1" applyAlignment="1">
      <alignment vertical="center"/>
    </xf>
    <xf numFmtId="0" fontId="29" fillId="0" borderId="41" xfId="0" applyFont="1" applyFill="1" applyBorder="1" applyAlignment="1">
      <alignment vertical="center"/>
    </xf>
    <xf numFmtId="0" fontId="29" fillId="0" borderId="42" xfId="0" applyFont="1" applyFill="1" applyBorder="1" applyAlignment="1">
      <alignment vertical="center"/>
    </xf>
    <xf numFmtId="167" fontId="29" fillId="0" borderId="0" xfId="0" applyNumberFormat="1" applyFont="1" applyFill="1" applyAlignment="1">
      <alignment horizontal="center"/>
    </xf>
    <xf numFmtId="164" fontId="29" fillId="0" borderId="0" xfId="125" applyFont="1" applyFill="1" applyAlignment="1">
      <alignment horizontal="center"/>
    </xf>
    <xf numFmtId="0" fontId="30" fillId="0" borderId="29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3" fontId="29" fillId="0" borderId="0" xfId="0" applyNumberFormat="1" applyFont="1" applyFill="1" applyAlignment="1">
      <alignment horizontal="center"/>
    </xf>
    <xf numFmtId="4" fontId="29" fillId="0" borderId="0" xfId="0" applyNumberFormat="1" applyFont="1" applyFill="1" applyAlignment="1">
      <alignment horizontal="center"/>
    </xf>
    <xf numFmtId="0" fontId="29" fillId="0" borderId="39" xfId="0" quotePrefix="1" applyFont="1" applyFill="1" applyBorder="1" applyAlignment="1">
      <alignment vertical="center"/>
    </xf>
    <xf numFmtId="0" fontId="30" fillId="0" borderId="44" xfId="0" applyFont="1" applyFill="1" applyBorder="1" applyAlignment="1">
      <alignment vertical="center"/>
    </xf>
    <xf numFmtId="0" fontId="30" fillId="0" borderId="29" xfId="0" applyFont="1" applyFill="1" applyBorder="1" applyAlignment="1">
      <alignment horizontal="right" vertical="center"/>
    </xf>
    <xf numFmtId="0" fontId="30" fillId="0" borderId="44" xfId="0" applyFont="1" applyFill="1" applyBorder="1" applyAlignment="1">
      <alignment horizontal="right" vertical="center"/>
    </xf>
    <xf numFmtId="0" fontId="29" fillId="0" borderId="21" xfId="0" applyFont="1" applyFill="1" applyBorder="1" applyAlignment="1">
      <alignment horizontal="left" vertical="center" indent="2"/>
    </xf>
    <xf numFmtId="0" fontId="29" fillId="0" borderId="44" xfId="0" applyFont="1" applyFill="1" applyBorder="1" applyAlignment="1">
      <alignment vertical="center"/>
    </xf>
    <xf numFmtId="0" fontId="29" fillId="0" borderId="29" xfId="0" applyFont="1" applyFill="1" applyBorder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167" fontId="30" fillId="0" borderId="36" xfId="0" applyNumberFormat="1" applyFont="1" applyFill="1" applyBorder="1" applyAlignment="1">
      <alignment vertical="center"/>
    </xf>
    <xf numFmtId="167" fontId="30" fillId="0" borderId="27" xfId="0" applyNumberFormat="1" applyFont="1" applyFill="1" applyBorder="1" applyAlignment="1">
      <alignment vertical="center"/>
    </xf>
    <xf numFmtId="0" fontId="30" fillId="0" borderId="47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 wrapText="1"/>
    </xf>
    <xf numFmtId="167" fontId="30" fillId="0" borderId="38" xfId="0" applyNumberFormat="1" applyFont="1" applyFill="1" applyBorder="1" applyAlignment="1">
      <alignment vertical="center"/>
    </xf>
    <xf numFmtId="167" fontId="30" fillId="0" borderId="25" xfId="0" applyNumberFormat="1" applyFont="1" applyFill="1" applyBorder="1" applyAlignment="1">
      <alignment vertical="center"/>
    </xf>
    <xf numFmtId="167" fontId="30" fillId="0" borderId="45" xfId="0" applyNumberFormat="1" applyFont="1" applyFill="1" applyBorder="1" applyAlignment="1">
      <alignment vertical="center"/>
    </xf>
    <xf numFmtId="0" fontId="32" fillId="0" borderId="0" xfId="0" applyFont="1" applyFill="1" applyAlignment="1">
      <alignment horizontal="right"/>
    </xf>
    <xf numFmtId="0" fontId="29" fillId="0" borderId="0" xfId="0" applyFont="1" applyFill="1" applyAlignment="1">
      <alignment horizontal="centerContinuous"/>
    </xf>
    <xf numFmtId="0" fontId="30" fillId="0" borderId="0" xfId="0" applyFont="1" applyFill="1" applyAlignment="1">
      <alignment horizontal="centerContinuous"/>
    </xf>
    <xf numFmtId="0" fontId="29" fillId="0" borderId="31" xfId="0" applyFont="1" applyFill="1" applyBorder="1" applyAlignment="1">
      <alignment horizontal="center"/>
    </xf>
    <xf numFmtId="0" fontId="29" fillId="0" borderId="31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 vertical="top"/>
    </xf>
    <xf numFmtId="0" fontId="29" fillId="0" borderId="42" xfId="0" applyFont="1" applyFill="1" applyBorder="1" applyAlignment="1">
      <alignment horizontal="center" vertical="top"/>
    </xf>
    <xf numFmtId="0" fontId="29" fillId="0" borderId="42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Continuous" vertical="center"/>
    </xf>
    <xf numFmtId="0" fontId="29" fillId="0" borderId="37" xfId="0" applyFont="1" applyFill="1" applyBorder="1" applyAlignment="1">
      <alignment horizontal="left" vertical="center"/>
    </xf>
    <xf numFmtId="0" fontId="31" fillId="0" borderId="21" xfId="0" applyFont="1" applyFill="1" applyBorder="1" applyAlignment="1">
      <alignment horizontal="left" vertical="center" indent="2"/>
    </xf>
    <xf numFmtId="0" fontId="30" fillId="0" borderId="21" xfId="0" applyFont="1" applyFill="1" applyBorder="1" applyAlignment="1">
      <alignment vertical="top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vertical="top" wrapText="1"/>
    </xf>
    <xf numFmtId="0" fontId="30" fillId="0" borderId="21" xfId="0" applyFont="1" applyFill="1" applyBorder="1" applyAlignment="1">
      <alignment horizontal="center" wrapText="1"/>
    </xf>
    <xf numFmtId="0" fontId="30" fillId="0" borderId="46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vertical="center"/>
    </xf>
    <xf numFmtId="0" fontId="0" fillId="49" borderId="48" xfId="0" applyFill="1" applyBorder="1"/>
    <xf numFmtId="0" fontId="0" fillId="49" borderId="49" xfId="0" quotePrefix="1" applyFill="1" applyBorder="1"/>
    <xf numFmtId="0" fontId="0" fillId="49" borderId="49" xfId="0" applyFill="1" applyBorder="1"/>
    <xf numFmtId="0" fontId="0" fillId="49" borderId="50" xfId="0" quotePrefix="1" applyFill="1" applyBorder="1"/>
    <xf numFmtId="49" fontId="0" fillId="49" borderId="51" xfId="0" applyNumberFormat="1" applyFill="1" applyBorder="1"/>
    <xf numFmtId="167" fontId="29" fillId="0" borderId="0" xfId="0" applyNumberFormat="1" applyFont="1" applyFill="1" applyBorder="1" applyAlignment="1">
      <alignment vertical="center"/>
    </xf>
    <xf numFmtId="43" fontId="29" fillId="0" borderId="0" xfId="126" applyFont="1" applyFill="1" applyAlignment="1">
      <alignment horizontal="center" vertical="center"/>
    </xf>
    <xf numFmtId="167" fontId="29" fillId="0" borderId="0" xfId="0" applyNumberFormat="1" applyFont="1" applyFill="1" applyAlignment="1">
      <alignment horizontal="center" vertical="center"/>
    </xf>
    <xf numFmtId="0" fontId="29" fillId="0" borderId="0" xfId="0" quotePrefix="1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horizontal="center" vertical="center"/>
    </xf>
    <xf numFmtId="43" fontId="29" fillId="0" borderId="0" xfId="126" applyFont="1" applyFill="1" applyAlignment="1">
      <alignment horizontal="center"/>
    </xf>
    <xf numFmtId="168" fontId="29" fillId="0" borderId="31" xfId="0" applyNumberFormat="1" applyFont="1" applyFill="1" applyBorder="1" applyAlignment="1">
      <alignment vertical="center"/>
    </xf>
    <xf numFmtId="168" fontId="29" fillId="0" borderId="33" xfId="0" applyNumberFormat="1" applyFont="1" applyFill="1" applyBorder="1" applyAlignment="1">
      <alignment vertical="center"/>
    </xf>
    <xf numFmtId="168" fontId="29" fillId="0" borderId="35" xfId="0" applyNumberFormat="1" applyFont="1" applyFill="1" applyBorder="1" applyAlignment="1">
      <alignment vertical="center"/>
    </xf>
    <xf numFmtId="168" fontId="29" fillId="0" borderId="0" xfId="0" applyNumberFormat="1" applyFont="1" applyFill="1" applyBorder="1" applyAlignment="1">
      <alignment vertical="center"/>
    </xf>
    <xf numFmtId="168" fontId="30" fillId="0" borderId="36" xfId="0" applyNumberFormat="1" applyFont="1" applyFill="1" applyBorder="1" applyAlignment="1">
      <alignment vertical="center"/>
    </xf>
    <xf numFmtId="168" fontId="30" fillId="0" borderId="27" xfId="0" applyNumberFormat="1" applyFont="1" applyFill="1" applyBorder="1" applyAlignment="1">
      <alignment vertical="center"/>
    </xf>
    <xf numFmtId="168" fontId="29" fillId="0" borderId="39" xfId="0" applyNumberFormat="1" applyFont="1" applyFill="1" applyBorder="1" applyAlignment="1">
      <alignment vertical="center"/>
    </xf>
    <xf numFmtId="168" fontId="29" fillId="0" borderId="38" xfId="0" applyNumberFormat="1" applyFont="1" applyFill="1" applyBorder="1" applyAlignment="1">
      <alignment vertical="center"/>
    </xf>
    <xf numFmtId="168" fontId="29" fillId="0" borderId="52" xfId="0" applyNumberFormat="1" applyFont="1" applyFill="1" applyBorder="1" applyAlignment="1">
      <alignment vertical="center"/>
    </xf>
    <xf numFmtId="168" fontId="30" fillId="0" borderId="25" xfId="0" applyNumberFormat="1" applyFont="1" applyFill="1" applyBorder="1" applyAlignment="1">
      <alignment vertical="center"/>
    </xf>
    <xf numFmtId="168" fontId="29" fillId="0" borderId="0" xfId="0" applyNumberFormat="1" applyFont="1" applyFill="1" applyAlignment="1">
      <alignment vertical="center"/>
    </xf>
    <xf numFmtId="0" fontId="30" fillId="0" borderId="5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Continuous"/>
    </xf>
    <xf numFmtId="0" fontId="32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 vertical="center" wrapText="1"/>
    </xf>
    <xf numFmtId="167" fontId="29" fillId="0" borderId="0" xfId="0" applyNumberFormat="1" applyFont="1" applyFill="1" applyBorder="1" applyAlignment="1">
      <alignment horizontal="center" vertical="center"/>
    </xf>
    <xf numFmtId="167" fontId="30" fillId="0" borderId="0" xfId="0" applyNumberFormat="1" applyFont="1" applyFill="1" applyBorder="1" applyAlignment="1">
      <alignment vertical="center"/>
    </xf>
    <xf numFmtId="168" fontId="29" fillId="0" borderId="53" xfId="0" applyNumberFormat="1" applyFont="1" applyFill="1" applyBorder="1" applyAlignment="1">
      <alignment vertical="center"/>
    </xf>
    <xf numFmtId="168" fontId="30" fillId="0" borderId="45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67" fontId="29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68" fontId="29" fillId="0" borderId="0" xfId="0" applyNumberFormat="1" applyFont="1" applyFill="1" applyBorder="1" applyAlignment="1">
      <alignment horizontal="center"/>
    </xf>
    <xf numFmtId="167" fontId="30" fillId="0" borderId="0" xfId="0" applyNumberFormat="1" applyFont="1" applyFill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0" fontId="30" fillId="0" borderId="25" xfId="0" applyFont="1" applyFill="1" applyBorder="1" applyAlignment="1">
      <alignment horizontal="left" vertical="center"/>
    </xf>
    <xf numFmtId="0" fontId="30" fillId="0" borderId="36" xfId="0" applyFont="1" applyFill="1" applyBorder="1" applyAlignment="1">
      <alignment horizontal="left" vertical="center"/>
    </xf>
    <xf numFmtId="0" fontId="30" fillId="0" borderId="37" xfId="0" applyFont="1" applyFill="1" applyBorder="1" applyAlignment="1">
      <alignment horizontal="left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 wrapText="1"/>
    </xf>
    <xf numFmtId="0" fontId="0" fillId="2" borderId="29" xfId="0" applyBorder="1" applyAlignment="1">
      <alignment horizontal="center" vertical="center" wrapText="1"/>
    </xf>
    <xf numFmtId="0" fontId="30" fillId="0" borderId="25" xfId="0" applyFont="1" applyFill="1" applyBorder="1" applyAlignment="1">
      <alignment horizontal="left"/>
    </xf>
    <xf numFmtId="0" fontId="0" fillId="2" borderId="36" xfId="0" applyBorder="1" applyAlignment="1">
      <alignment horizontal="left"/>
    </xf>
    <xf numFmtId="0" fontId="0" fillId="2" borderId="37" xfId="0" applyBorder="1" applyAlignment="1">
      <alignment horizontal="left"/>
    </xf>
    <xf numFmtId="0" fontId="29" fillId="0" borderId="29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left"/>
    </xf>
    <xf numFmtId="0" fontId="29" fillId="0" borderId="42" xfId="0" applyFont="1" applyFill="1" applyBorder="1" applyAlignment="1">
      <alignment horizontal="center" vertical="top" wrapText="1"/>
    </xf>
    <xf numFmtId="0" fontId="0" fillId="2" borderId="44" xfId="0" applyBorder="1" applyAlignment="1">
      <alignment horizontal="center" vertical="top" wrapText="1"/>
    </xf>
    <xf numFmtId="0" fontId="29" fillId="0" borderId="44" xfId="0" applyFont="1" applyFill="1" applyBorder="1" applyAlignment="1">
      <alignment horizontal="center" vertical="top" wrapText="1"/>
    </xf>
    <xf numFmtId="0" fontId="30" fillId="0" borderId="25" xfId="0" applyFont="1" applyFill="1" applyBorder="1" applyAlignment="1">
      <alignment vertical="center"/>
    </xf>
    <xf numFmtId="0" fontId="30" fillId="0" borderId="36" xfId="0" applyFont="1" applyFill="1" applyBorder="1" applyAlignment="1">
      <alignment vertical="center"/>
    </xf>
    <xf numFmtId="0" fontId="30" fillId="0" borderId="37" xfId="0" applyFont="1" applyFill="1" applyBorder="1" applyAlignment="1">
      <alignment vertical="center"/>
    </xf>
    <xf numFmtId="0" fontId="30" fillId="0" borderId="21" xfId="0" applyFont="1" applyFill="1" applyBorder="1" applyAlignment="1">
      <alignment horizontal="center" vertical="top" wrapText="1"/>
    </xf>
    <xf numFmtId="0" fontId="0" fillId="0" borderId="37" xfId="0" applyFill="1" applyBorder="1" applyAlignment="1">
      <alignment horizontal="left" vertical="center"/>
    </xf>
    <xf numFmtId="0" fontId="0" fillId="2" borderId="37" xfId="0" applyBorder="1" applyAlignment="1">
      <alignment horizontal="left" vertical="center"/>
    </xf>
  </cellXfs>
  <cellStyles count="127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Cabeçalho 1" xfId="32" builtinId="16" customBuiltin="1"/>
    <cellStyle name="Cabeçalho 2" xfId="33" builtinId="17" customBuiltin="1"/>
    <cellStyle name="Cabeçalho 3" xfId="34" builtinId="18" customBuiltin="1"/>
    <cellStyle name="Cabeçalho 4" xfId="35" builtinId="19" customBuiltin="1"/>
    <cellStyle name="Cálculo" xfId="26" builtinId="22" customBuiltin="1"/>
    <cellStyle name="Cálculo 2" xfId="85"/>
    <cellStyle name="Célula Ligada" xfId="37" builtinId="24" customBuiltin="1"/>
    <cellStyle name="Cor1" xfId="1" builtinId="29" customBuiltin="1"/>
    <cellStyle name="Cor2" xfId="5" builtinId="33" customBuiltin="1"/>
    <cellStyle name="Cor3" xfId="9" builtinId="37" customBuiltin="1"/>
    <cellStyle name="Cor4" xfId="13" builtinId="41" customBuiltin="1"/>
    <cellStyle name="Cor5" xfId="17" builtinId="45" customBuiltin="1"/>
    <cellStyle name="Cor6" xfId="21" builtinId="49" customBuiltin="1"/>
    <cellStyle name="Correto" xfId="31" builtinId="26" customBuiltin="1"/>
    <cellStyle name="Correto 2" xfId="86"/>
    <cellStyle name="Emphasis 1" xfId="28"/>
    <cellStyle name="Emphasis 2" xfId="29"/>
    <cellStyle name="Emphasis 3" xfId="30"/>
    <cellStyle name="Entrada" xfId="36" builtinId="20" customBuiltin="1"/>
    <cellStyle name="Entrada 2" xfId="87"/>
    <cellStyle name="Incorreto" xfId="25" builtinId="27" customBuiltin="1"/>
    <cellStyle name="Moeda" xfId="125" builtinId="4"/>
    <cellStyle name="Neutro" xfId="38" builtinId="28" customBuiltin="1"/>
    <cellStyle name="Neutro 2" xfId="88"/>
    <cellStyle name="Normal" xfId="0" builtinId="0"/>
    <cellStyle name="Nota" xfId="39" builtinId="10" customBuiltin="1"/>
    <cellStyle name="Nota 2" xfId="89"/>
    <cellStyle name="Saída" xfId="40" builtinId="21" customBuiltin="1"/>
    <cellStyle name="SAPBEXaggData" xfId="41"/>
    <cellStyle name="SAPBEXaggData 2" xfId="90"/>
    <cellStyle name="SAPBEXaggDataEmph" xfId="42"/>
    <cellStyle name="SAPBEXaggDataEmph 2" xfId="91"/>
    <cellStyle name="SAPBEXaggItem" xfId="43"/>
    <cellStyle name="SAPBEXaggItem 2" xfId="92"/>
    <cellStyle name="SAPBEXaggItemX" xfId="44"/>
    <cellStyle name="SAPBEXaggItemX 2" xfId="93"/>
    <cellStyle name="SAPBEXchaText" xfId="45"/>
    <cellStyle name="SAPBEXchaText 2" xfId="94"/>
    <cellStyle name="SAPBEXexcBad7" xfId="46"/>
    <cellStyle name="SAPBEXexcBad7 2" xfId="95"/>
    <cellStyle name="SAPBEXexcBad8" xfId="47"/>
    <cellStyle name="SAPBEXexcBad8 2" xfId="96"/>
    <cellStyle name="SAPBEXexcBad9" xfId="48"/>
    <cellStyle name="SAPBEXexcBad9 2" xfId="97"/>
    <cellStyle name="SAPBEXexcCritical4" xfId="49"/>
    <cellStyle name="SAPBEXexcCritical4 2" xfId="98"/>
    <cellStyle name="SAPBEXexcCritical5" xfId="50"/>
    <cellStyle name="SAPBEXexcCritical5 2" xfId="99"/>
    <cellStyle name="SAPBEXexcCritical6" xfId="51"/>
    <cellStyle name="SAPBEXexcCritical6 2" xfId="100"/>
    <cellStyle name="SAPBEXexcGood1" xfId="52"/>
    <cellStyle name="SAPBEXexcGood1 2" xfId="101"/>
    <cellStyle name="SAPBEXexcGood2" xfId="53"/>
    <cellStyle name="SAPBEXexcGood2 2" xfId="102"/>
    <cellStyle name="SAPBEXexcGood3" xfId="54"/>
    <cellStyle name="SAPBEXexcGood3 2" xfId="103"/>
    <cellStyle name="SAPBEXfilterDrill" xfId="55"/>
    <cellStyle name="SAPBEXfilterDrill 2" xfId="104"/>
    <cellStyle name="SAPBEXfilterItem" xfId="56"/>
    <cellStyle name="SAPBEXfilterText" xfId="57"/>
    <cellStyle name="SAPBEXformats" xfId="58"/>
    <cellStyle name="SAPBEXformats 2" xfId="105"/>
    <cellStyle name="SAPBEXheaderItem" xfId="59"/>
    <cellStyle name="SAPBEXheaderItem 2" xfId="106"/>
    <cellStyle name="SAPBEXheaderText" xfId="60"/>
    <cellStyle name="SAPBEXheaderText 2" xfId="107"/>
    <cellStyle name="SAPBEXHLevel0" xfId="61"/>
    <cellStyle name="SAPBEXHLevel0 2" xfId="108"/>
    <cellStyle name="SAPBEXHLevel0X" xfId="62"/>
    <cellStyle name="SAPBEXHLevel0X 2" xfId="109"/>
    <cellStyle name="SAPBEXHLevel1" xfId="63"/>
    <cellStyle name="SAPBEXHLevel1 2" xfId="110"/>
    <cellStyle name="SAPBEXHLevel1X" xfId="64"/>
    <cellStyle name="SAPBEXHLevel1X 2" xfId="111"/>
    <cellStyle name="SAPBEXHLevel2" xfId="65"/>
    <cellStyle name="SAPBEXHLevel2 2" xfId="112"/>
    <cellStyle name="SAPBEXHLevel2X" xfId="66"/>
    <cellStyle name="SAPBEXHLevel2X 2" xfId="113"/>
    <cellStyle name="SAPBEXHLevel3" xfId="67"/>
    <cellStyle name="SAPBEXHLevel3 2" xfId="114"/>
    <cellStyle name="SAPBEXHLevel3X" xfId="68"/>
    <cellStyle name="SAPBEXHLevel3X 2" xfId="115"/>
    <cellStyle name="SAPBEXinputData" xfId="69"/>
    <cellStyle name="SAPBEXItemHeader" xfId="70"/>
    <cellStyle name="SAPBEXresData" xfId="71"/>
    <cellStyle name="SAPBEXresData 2" xfId="116"/>
    <cellStyle name="SAPBEXresDataEmph" xfId="72"/>
    <cellStyle name="SAPBEXresItem" xfId="73"/>
    <cellStyle name="SAPBEXresItem 2" xfId="117"/>
    <cellStyle name="SAPBEXresItemX" xfId="74"/>
    <cellStyle name="SAPBEXresItemX 2" xfId="118"/>
    <cellStyle name="SAPBEXstdData" xfId="75"/>
    <cellStyle name="SAPBEXstdData 2" xfId="119"/>
    <cellStyle name="SAPBEXstdDataEmph" xfId="76"/>
    <cellStyle name="SAPBEXstdDataEmph 2" xfId="120"/>
    <cellStyle name="SAPBEXstdItem" xfId="77"/>
    <cellStyle name="SAPBEXstdItem 2" xfId="121"/>
    <cellStyle name="SAPBEXstdItemX" xfId="78"/>
    <cellStyle name="SAPBEXstdItemX 2" xfId="122"/>
    <cellStyle name="SAPBEXtitle" xfId="79"/>
    <cellStyle name="SAPBEXunassignedItem" xfId="80"/>
    <cellStyle name="SAPBEXunassignedItem 2" xfId="123"/>
    <cellStyle name="SAPBEXundefined" xfId="81"/>
    <cellStyle name="SAPBEXundefined 2" xfId="124"/>
    <cellStyle name="Sheet Title" xfId="82"/>
    <cellStyle name="Texto de Aviso" xfId="84" builtinId="11" customBuiltin="1"/>
    <cellStyle name="Total" xfId="83" builtinId="25" customBuiltin="1"/>
    <cellStyle name="Verificar Célula" xfId="27" builtinId="23" customBuiltin="1"/>
    <cellStyle name="Vírgula" xfId="126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043-4959-931C-D3FC996B92C3}"/>
            </c:ext>
          </c:extLst>
        </c:ser>
        <c:ser>
          <c:idx val="1"/>
          <c:order val="1"/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043-4959-931C-D3FC996B92C3}"/>
            </c:ext>
          </c:extLst>
        </c:ser>
        <c:ser>
          <c:idx val="2"/>
          <c:order val="2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043-4959-931C-D3FC996B92C3}"/>
            </c:ext>
          </c:extLst>
        </c:ser>
        <c:ser>
          <c:idx val="3"/>
          <c:order val="3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D043-4959-931C-D3FC996B92C3}"/>
            </c:ext>
          </c:extLst>
        </c:ser>
        <c:ser>
          <c:idx val="4"/>
          <c:order val="4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D043-4959-931C-D3FC996B92C3}"/>
            </c:ext>
          </c:extLst>
        </c:ser>
        <c:ser>
          <c:idx val="5"/>
          <c:order val="5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D043-4959-931C-D3FC996B92C3}"/>
            </c:ext>
          </c:extLst>
        </c:ser>
        <c:ser>
          <c:idx val="6"/>
          <c:order val="6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D043-4959-931C-D3FC996B92C3}"/>
            </c:ext>
          </c:extLst>
        </c:ser>
        <c:ser>
          <c:idx val="7"/>
          <c:order val="7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043-4959-931C-D3FC996B92C3}"/>
            </c:ext>
          </c:extLst>
        </c:ser>
        <c:ser>
          <c:idx val="8"/>
          <c:order val="8"/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D043-4959-931C-D3FC996B92C3}"/>
            </c:ext>
          </c:extLst>
        </c:ser>
        <c:ser>
          <c:idx val="9"/>
          <c:order val="9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D043-4959-931C-D3FC996B92C3}"/>
            </c:ext>
          </c:extLst>
        </c:ser>
        <c:ser>
          <c:idx val="10"/>
          <c:order val="10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A-D043-4959-931C-D3FC996B92C3}"/>
            </c:ext>
          </c:extLst>
        </c:ser>
        <c:ser>
          <c:idx val="11"/>
          <c:order val="11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B-D043-4959-931C-D3FC996B92C3}"/>
            </c:ext>
          </c:extLst>
        </c:ser>
        <c:ser>
          <c:idx val="12"/>
          <c:order val="12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C-D043-4959-931C-D3FC996B92C3}"/>
            </c:ext>
          </c:extLst>
        </c:ser>
        <c:ser>
          <c:idx val="13"/>
          <c:order val="13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D-D043-4959-931C-D3FC996B92C3}"/>
            </c:ext>
          </c:extLst>
        </c:ser>
        <c:ser>
          <c:idx val="14"/>
          <c:order val="14"/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E-D043-4959-931C-D3FC996B92C3}"/>
            </c:ext>
          </c:extLst>
        </c:ser>
        <c:ser>
          <c:idx val="15"/>
          <c:order val="15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F-D043-4959-931C-D3FC996B92C3}"/>
            </c:ext>
          </c:extLst>
        </c:ser>
        <c:ser>
          <c:idx val="16"/>
          <c:order val="16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0-D043-4959-931C-D3FC996B92C3}"/>
            </c:ext>
          </c:extLst>
        </c:ser>
        <c:ser>
          <c:idx val="17"/>
          <c:order val="17"/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D043-4959-931C-D3FC996B92C3}"/>
            </c:ext>
          </c:extLst>
        </c:ser>
        <c:ser>
          <c:idx val="18"/>
          <c:order val="18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2-D043-4959-931C-D3FC996B92C3}"/>
            </c:ext>
          </c:extLst>
        </c:ser>
        <c:ser>
          <c:idx val="19"/>
          <c:order val="19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3-D043-4959-931C-D3FC996B9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98464"/>
        <c:axId val="108400000"/>
      </c:barChart>
      <c:catAx>
        <c:axId val="10839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08400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840000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08398464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2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22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2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2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2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2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2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2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2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2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2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2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2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2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2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2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2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2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2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2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2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2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2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2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2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2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2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2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2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2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2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2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2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2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2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2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2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2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2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2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2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2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2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2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2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2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2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2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2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22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Execução da Despesa Agregada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22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22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22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22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22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22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22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22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22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22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22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22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22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22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22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22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5988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22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5988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22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22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22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  <sheetName val="BExAnalyzer.xla"/>
    </sheetNames>
    <definedNames>
      <definedName name="DesignIconClicked"/>
    </defined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defaultColWidth="9.28515625" defaultRowHeight="10.199999999999999" x14ac:dyDescent="0.2"/>
  <cols>
    <col min="3" max="4" width="9.28515625" customWidth="1"/>
    <col min="5" max="5" width="0" hidden="1" customWidth="1"/>
  </cols>
  <sheetData>
    <row r="1" spans="1:4" x14ac:dyDescent="0.2">
      <c r="A1">
        <v>7</v>
      </c>
    </row>
    <row r="14" spans="1:4" ht="13.2" x14ac:dyDescent="0.25">
      <c r="C14" s="13" t="s">
        <v>0</v>
      </c>
      <c r="D14" s="13"/>
    </row>
    <row r="15" spans="1:4" x14ac:dyDescent="0.2">
      <c r="C15" s="7"/>
      <c r="D15" s="7"/>
    </row>
  </sheetData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>
    <pageSetUpPr fitToPage="1"/>
  </sheetPr>
  <dimension ref="A1:J26"/>
  <sheetViews>
    <sheetView showGridLines="0" zoomScaleNormal="100" zoomScaleSheetLayoutView="142" workbookViewId="0">
      <pane xSplit="1" ySplit="3" topLeftCell="B4" activePane="bottomRight" state="frozen"/>
      <selection pane="topRight" activeCell="B3" sqref="B3"/>
      <selection pane="bottomLeft" activeCell="B3" sqref="B3"/>
      <selection pane="bottomRight" activeCell="H11" sqref="H11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5" width="7.28515625" style="21" customWidth="1"/>
    <col min="6" max="6" width="34.85546875" style="21" customWidth="1"/>
    <col min="7" max="9" width="14.28515625" style="21" customWidth="1"/>
    <col min="10" max="16384" width="23.28515625" style="21"/>
  </cols>
  <sheetData>
    <row r="1" spans="1:10" ht="15" customHeight="1" x14ac:dyDescent="0.2">
      <c r="A1" s="79" t="s">
        <v>1</v>
      </c>
      <c r="B1" s="78"/>
      <c r="C1" s="78"/>
      <c r="D1" s="78"/>
      <c r="E1" s="78"/>
      <c r="F1" s="78"/>
      <c r="G1" s="78"/>
      <c r="H1" s="78"/>
      <c r="I1" s="78"/>
    </row>
    <row r="2" spans="1:10" ht="15" customHeight="1" thickBot="1" x14ac:dyDescent="0.25">
      <c r="B2" s="22"/>
      <c r="C2" s="22"/>
      <c r="D2" s="22"/>
      <c r="E2" s="22"/>
      <c r="F2" s="22"/>
      <c r="I2" s="77" t="s">
        <v>2</v>
      </c>
    </row>
    <row r="3" spans="1:10" ht="31.5" customHeight="1" thickBot="1" x14ac:dyDescent="0.25">
      <c r="A3" s="72" t="s">
        <v>3</v>
      </c>
      <c r="B3" s="72" t="s">
        <v>4</v>
      </c>
      <c r="C3" s="72" t="s">
        <v>5</v>
      </c>
      <c r="D3" s="73" t="s">
        <v>6</v>
      </c>
      <c r="E3" s="72" t="s">
        <v>7</v>
      </c>
      <c r="F3" s="72" t="s">
        <v>8</v>
      </c>
      <c r="G3" s="73" t="s">
        <v>9</v>
      </c>
      <c r="H3" s="73" t="s">
        <v>10</v>
      </c>
      <c r="I3" s="73" t="s">
        <v>11</v>
      </c>
    </row>
    <row r="4" spans="1:10" s="22" customFormat="1" ht="15" customHeight="1" x14ac:dyDescent="0.2">
      <c r="A4" s="92" t="s">
        <v>12</v>
      </c>
      <c r="B4" s="22" t="s">
        <v>13</v>
      </c>
      <c r="C4" s="24" t="s">
        <v>14</v>
      </c>
      <c r="D4" s="25" t="s">
        <v>15</v>
      </c>
      <c r="E4" s="25" t="s">
        <v>15</v>
      </c>
      <c r="F4" s="26" t="s">
        <v>16</v>
      </c>
      <c r="G4" s="110">
        <v>0</v>
      </c>
      <c r="H4" s="111">
        <v>0</v>
      </c>
      <c r="I4" s="28">
        <v>0</v>
      </c>
      <c r="J4" s="29"/>
    </row>
    <row r="5" spans="1:10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2" t="s">
        <v>18</v>
      </c>
      <c r="G5" s="112">
        <v>0</v>
      </c>
      <c r="H5" s="113">
        <v>0</v>
      </c>
      <c r="I5" s="104">
        <v>0</v>
      </c>
    </row>
    <row r="6" spans="1:10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2" t="s">
        <v>20</v>
      </c>
      <c r="G6" s="112">
        <v>0</v>
      </c>
      <c r="H6" s="113">
        <v>0</v>
      </c>
      <c r="I6" s="104">
        <v>0</v>
      </c>
      <c r="J6" s="29"/>
    </row>
    <row r="7" spans="1:10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2" t="s">
        <v>22</v>
      </c>
      <c r="G7" s="112">
        <v>0</v>
      </c>
      <c r="H7" s="113">
        <v>0</v>
      </c>
      <c r="I7" s="104">
        <v>0</v>
      </c>
      <c r="J7" s="29"/>
    </row>
    <row r="8" spans="1:10" s="22" customFormat="1" ht="15" customHeight="1" x14ac:dyDescent="0.2">
      <c r="A8" s="91"/>
      <c r="B8" s="30"/>
      <c r="C8" s="38" t="s">
        <v>23</v>
      </c>
      <c r="D8" s="31" t="s">
        <v>15</v>
      </c>
      <c r="E8" s="31" t="s">
        <v>15</v>
      </c>
      <c r="F8" s="32" t="s">
        <v>24</v>
      </c>
      <c r="G8" s="112">
        <v>0</v>
      </c>
      <c r="H8" s="113">
        <v>0</v>
      </c>
      <c r="I8" s="104">
        <v>0</v>
      </c>
      <c r="J8" s="29"/>
    </row>
    <row r="9" spans="1:10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2" t="s">
        <v>26</v>
      </c>
      <c r="G9" s="112">
        <v>557000</v>
      </c>
      <c r="H9" s="113">
        <v>557000</v>
      </c>
      <c r="I9" s="104">
        <v>538000</v>
      </c>
      <c r="J9" s="29"/>
    </row>
    <row r="10" spans="1:10" s="22" customFormat="1" ht="15" customHeight="1" x14ac:dyDescent="0.2">
      <c r="A10" s="30"/>
      <c r="B10" s="30"/>
      <c r="C10" s="38"/>
      <c r="D10" s="31"/>
      <c r="E10" s="31"/>
      <c r="F10" s="35" t="s">
        <v>27</v>
      </c>
      <c r="G10" s="112">
        <v>557000</v>
      </c>
      <c r="H10" s="113">
        <v>557000</v>
      </c>
      <c r="I10" s="104">
        <v>538000</v>
      </c>
      <c r="J10" s="29"/>
    </row>
    <row r="11" spans="1:10" s="22" customFormat="1" ht="15" customHeight="1" x14ac:dyDescent="0.2">
      <c r="A11" s="30"/>
      <c r="B11" s="30"/>
      <c r="C11" s="38"/>
      <c r="D11" s="31"/>
      <c r="E11" s="31"/>
      <c r="F11" s="36" t="s">
        <v>28</v>
      </c>
      <c r="G11" s="112">
        <v>0</v>
      </c>
      <c r="H11" s="113">
        <v>0</v>
      </c>
      <c r="I11" s="104">
        <v>0</v>
      </c>
      <c r="J11" s="29"/>
    </row>
    <row r="12" spans="1:10" s="22" customFormat="1" ht="15" customHeight="1" x14ac:dyDescent="0.2">
      <c r="A12" s="30"/>
      <c r="B12" s="30"/>
      <c r="C12" s="38" t="s">
        <v>29</v>
      </c>
      <c r="D12" s="31" t="s">
        <v>15</v>
      </c>
      <c r="E12" s="31" t="s">
        <v>15</v>
      </c>
      <c r="F12" s="32" t="s">
        <v>30</v>
      </c>
      <c r="G12" s="112">
        <v>0</v>
      </c>
      <c r="H12" s="113">
        <v>0</v>
      </c>
      <c r="I12" s="104">
        <v>0</v>
      </c>
      <c r="J12" s="29"/>
    </row>
    <row r="13" spans="1:10" s="22" customFormat="1" ht="15" customHeight="1" x14ac:dyDescent="0.2">
      <c r="A13" s="30"/>
      <c r="B13" s="30"/>
      <c r="C13" s="38" t="s">
        <v>31</v>
      </c>
      <c r="D13" s="31" t="s">
        <v>15</v>
      </c>
      <c r="E13" s="31" t="s">
        <v>15</v>
      </c>
      <c r="F13" s="32" t="s">
        <v>32</v>
      </c>
      <c r="G13" s="112">
        <v>0</v>
      </c>
      <c r="H13" s="113">
        <v>400</v>
      </c>
      <c r="I13" s="104">
        <v>360.47</v>
      </c>
      <c r="J13" s="37"/>
    </row>
    <row r="14" spans="1:10" s="22" customFormat="1" ht="15" customHeight="1" x14ac:dyDescent="0.2">
      <c r="A14" s="30"/>
      <c r="B14" s="30"/>
      <c r="C14" s="38" t="s">
        <v>33</v>
      </c>
      <c r="D14" s="31" t="s">
        <v>15</v>
      </c>
      <c r="E14" s="31" t="s">
        <v>15</v>
      </c>
      <c r="F14" s="32" t="s">
        <v>34</v>
      </c>
      <c r="G14" s="112">
        <v>0</v>
      </c>
      <c r="H14" s="113">
        <v>0</v>
      </c>
      <c r="I14" s="104">
        <v>0</v>
      </c>
      <c r="J14" s="29"/>
    </row>
    <row r="15" spans="1:10" s="22" customFormat="1" ht="15" customHeight="1" x14ac:dyDescent="0.2">
      <c r="A15" s="30"/>
      <c r="B15" s="30"/>
      <c r="C15" s="38" t="s">
        <v>35</v>
      </c>
      <c r="D15" s="31" t="s">
        <v>15</v>
      </c>
      <c r="E15" s="31" t="s">
        <v>15</v>
      </c>
      <c r="F15" s="32" t="s">
        <v>36</v>
      </c>
      <c r="G15" s="112">
        <v>14676865</v>
      </c>
      <c r="H15" s="113">
        <v>22516865</v>
      </c>
      <c r="I15" s="104">
        <v>17202260</v>
      </c>
      <c r="J15" s="29"/>
    </row>
    <row r="16" spans="1:10" s="22" customFormat="1" ht="15" customHeight="1" x14ac:dyDescent="0.2">
      <c r="A16" s="30"/>
      <c r="B16" s="30"/>
      <c r="C16" s="38"/>
      <c r="D16" s="31"/>
      <c r="E16" s="31"/>
      <c r="F16" s="35" t="s">
        <v>27</v>
      </c>
      <c r="G16" s="112">
        <v>14676865</v>
      </c>
      <c r="H16" s="113">
        <v>22516865</v>
      </c>
      <c r="I16" s="104">
        <v>17202260</v>
      </c>
      <c r="J16" s="29"/>
    </row>
    <row r="17" spans="1:10" s="22" customFormat="1" ht="15" customHeight="1" x14ac:dyDescent="0.2">
      <c r="A17" s="30"/>
      <c r="B17" s="30"/>
      <c r="C17" s="38"/>
      <c r="D17" s="31"/>
      <c r="E17" s="31"/>
      <c r="F17" s="36" t="s">
        <v>28</v>
      </c>
      <c r="G17" s="112">
        <v>0</v>
      </c>
      <c r="H17" s="113">
        <v>0</v>
      </c>
      <c r="I17" s="104">
        <v>0</v>
      </c>
      <c r="J17" s="29"/>
    </row>
    <row r="18" spans="1:10" s="22" customFormat="1" ht="15" customHeight="1" x14ac:dyDescent="0.2">
      <c r="A18" s="30"/>
      <c r="B18" s="30"/>
      <c r="C18" s="38" t="s">
        <v>37</v>
      </c>
      <c r="D18" s="31" t="s">
        <v>15</v>
      </c>
      <c r="E18" s="31" t="s">
        <v>15</v>
      </c>
      <c r="F18" s="32" t="s">
        <v>38</v>
      </c>
      <c r="G18" s="112">
        <v>0</v>
      </c>
      <c r="H18" s="113">
        <v>0</v>
      </c>
      <c r="I18" s="104">
        <v>0</v>
      </c>
      <c r="J18" s="29"/>
    </row>
    <row r="19" spans="1:10" s="22" customFormat="1" ht="15" customHeight="1" x14ac:dyDescent="0.2">
      <c r="A19" s="30"/>
      <c r="B19" s="30"/>
      <c r="C19" s="38" t="s">
        <v>39</v>
      </c>
      <c r="D19" s="31" t="s">
        <v>15</v>
      </c>
      <c r="E19" s="31" t="s">
        <v>15</v>
      </c>
      <c r="F19" s="32" t="s">
        <v>40</v>
      </c>
      <c r="G19" s="112">
        <v>0</v>
      </c>
      <c r="H19" s="113">
        <v>0</v>
      </c>
      <c r="I19" s="104">
        <v>0</v>
      </c>
      <c r="J19" s="29"/>
    </row>
    <row r="20" spans="1:10" s="22" customFormat="1" ht="15" customHeight="1" x14ac:dyDescent="0.2">
      <c r="A20" s="30"/>
      <c r="B20" s="30"/>
      <c r="C20" s="38" t="s">
        <v>41</v>
      </c>
      <c r="D20" s="31" t="s">
        <v>15</v>
      </c>
      <c r="E20" s="31" t="s">
        <v>15</v>
      </c>
      <c r="F20" s="32" t="s">
        <v>42</v>
      </c>
      <c r="G20" s="112">
        <v>0</v>
      </c>
      <c r="H20" s="113">
        <v>0</v>
      </c>
      <c r="I20" s="104">
        <v>0</v>
      </c>
      <c r="J20" s="29"/>
    </row>
    <row r="21" spans="1:10" s="22" customFormat="1" ht="15" customHeight="1" x14ac:dyDescent="0.2">
      <c r="A21" s="30"/>
      <c r="B21" s="30"/>
      <c r="C21" s="38" t="s">
        <v>43</v>
      </c>
      <c r="D21" s="31" t="s">
        <v>15</v>
      </c>
      <c r="E21" s="31" t="s">
        <v>15</v>
      </c>
      <c r="F21" s="32" t="s">
        <v>44</v>
      </c>
      <c r="G21" s="112">
        <v>0</v>
      </c>
      <c r="H21" s="113">
        <v>0</v>
      </c>
      <c r="I21" s="104">
        <v>0</v>
      </c>
      <c r="J21" s="29"/>
    </row>
    <row r="22" spans="1:10" s="22" customFormat="1" ht="15" customHeight="1" x14ac:dyDescent="0.2">
      <c r="A22" s="30"/>
      <c r="B22" s="30"/>
      <c r="C22" s="38" t="s">
        <v>45</v>
      </c>
      <c r="D22" s="31" t="s">
        <v>15</v>
      </c>
      <c r="E22" s="31" t="s">
        <v>15</v>
      </c>
      <c r="F22" s="32" t="s">
        <v>46</v>
      </c>
      <c r="G22" s="112">
        <v>3000</v>
      </c>
      <c r="H22" s="113">
        <v>12600</v>
      </c>
      <c r="I22" s="104">
        <v>41756.1</v>
      </c>
      <c r="J22" s="29"/>
    </row>
    <row r="23" spans="1:10" s="22" customFormat="1" ht="15" customHeight="1" x14ac:dyDescent="0.2">
      <c r="A23" s="30"/>
      <c r="B23" s="30"/>
      <c r="C23" s="39" t="s">
        <v>47</v>
      </c>
      <c r="D23" s="98" t="s">
        <v>15</v>
      </c>
      <c r="E23" s="98" t="s">
        <v>15</v>
      </c>
      <c r="F23" s="40" t="s">
        <v>48</v>
      </c>
      <c r="G23" s="112">
        <v>0</v>
      </c>
      <c r="H23" s="113">
        <v>2752680</v>
      </c>
      <c r="I23" s="104">
        <v>2752688.09</v>
      </c>
      <c r="J23" s="29"/>
    </row>
    <row r="24" spans="1:10" s="22" customFormat="1" ht="15" customHeight="1" x14ac:dyDescent="0.2">
      <c r="A24" s="30"/>
      <c r="B24" s="136" t="s">
        <v>49</v>
      </c>
      <c r="C24" s="137"/>
      <c r="D24" s="137"/>
      <c r="E24" s="137"/>
      <c r="F24" s="138"/>
      <c r="G24" s="114">
        <f>+SUM(G4:G23)-G16-G17-G10-G11</f>
        <v>15236865</v>
      </c>
      <c r="H24" s="114">
        <f>+SUM(H4:H23)-H16-H17-H10-H11</f>
        <v>25839545</v>
      </c>
      <c r="I24" s="70">
        <f>+SUM(I4:I23)-I16-I17-I10-I11</f>
        <v>20535064.659999996</v>
      </c>
      <c r="J24" s="29"/>
    </row>
    <row r="25" spans="1:10" ht="15" customHeight="1" thickBot="1" x14ac:dyDescent="0.25">
      <c r="A25" s="50" t="s">
        <v>50</v>
      </c>
      <c r="B25" s="50"/>
      <c r="C25" s="51"/>
      <c r="D25" s="51"/>
      <c r="E25" s="51"/>
      <c r="F25" s="51"/>
      <c r="G25" s="115">
        <f>+G24</f>
        <v>15236865</v>
      </c>
      <c r="H25" s="115">
        <f>+H24</f>
        <v>25839545</v>
      </c>
      <c r="I25" s="71">
        <f>+I24</f>
        <v>20535064.659999996</v>
      </c>
    </row>
    <row r="26" spans="1:10" ht="15" customHeight="1" x14ac:dyDescent="0.2">
      <c r="H26" s="55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3">
    <pageSetUpPr fitToPage="1"/>
  </sheetPr>
  <dimension ref="A1:K18"/>
  <sheetViews>
    <sheetView showGridLines="0" zoomScaleNormal="100" zoomScaleSheetLayoutView="142" workbookViewId="0">
      <selection activeCell="J12" sqref="J12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6" width="7.28515625" style="21" customWidth="1"/>
    <col min="7" max="7" width="34.85546875" style="21" customWidth="1"/>
    <col min="8" max="10" width="14.28515625" style="21" customWidth="1"/>
    <col min="11" max="16384" width="23.28515625" style="21"/>
  </cols>
  <sheetData>
    <row r="1" spans="1:11" ht="15" customHeight="1" x14ac:dyDescent="0.2">
      <c r="A1" s="79" t="s">
        <v>51</v>
      </c>
      <c r="B1" s="78"/>
      <c r="C1" s="78"/>
      <c r="D1" s="78"/>
      <c r="E1" s="78"/>
      <c r="F1" s="78"/>
      <c r="G1" s="78"/>
      <c r="H1" s="78"/>
      <c r="I1" s="78"/>
      <c r="J1" s="78"/>
    </row>
    <row r="2" spans="1:11" ht="15" customHeight="1" thickBot="1" x14ac:dyDescent="0.25">
      <c r="B2" s="22"/>
      <c r="C2" s="22"/>
      <c r="D2" s="22"/>
      <c r="E2" s="22"/>
      <c r="F2" s="22"/>
      <c r="G2" s="22"/>
      <c r="J2" s="77" t="s">
        <v>2</v>
      </c>
    </row>
    <row r="3" spans="1:11" ht="31.5" customHeight="1" thickBot="1" x14ac:dyDescent="0.25">
      <c r="A3" s="72" t="s">
        <v>3</v>
      </c>
      <c r="B3" s="72" t="s">
        <v>4</v>
      </c>
      <c r="C3" s="72" t="s">
        <v>52</v>
      </c>
      <c r="D3" s="73" t="s">
        <v>53</v>
      </c>
      <c r="E3" s="72" t="s">
        <v>54</v>
      </c>
      <c r="F3" s="72" t="s">
        <v>55</v>
      </c>
      <c r="G3" s="72" t="s">
        <v>8</v>
      </c>
      <c r="H3" s="73" t="s">
        <v>56</v>
      </c>
      <c r="I3" s="73" t="s">
        <v>57</v>
      </c>
      <c r="J3" s="73" t="s">
        <v>58</v>
      </c>
    </row>
    <row r="4" spans="1:11" s="22" customFormat="1" ht="15" customHeight="1" x14ac:dyDescent="0.2">
      <c r="A4" s="92" t="s">
        <v>12</v>
      </c>
      <c r="B4" s="22" t="s">
        <v>13</v>
      </c>
      <c r="C4" s="24" t="s">
        <v>14</v>
      </c>
      <c r="D4" s="25" t="s">
        <v>15</v>
      </c>
      <c r="E4" s="25" t="s">
        <v>15</v>
      </c>
      <c r="F4" s="25" t="s">
        <v>15</v>
      </c>
      <c r="G4" s="26" t="s">
        <v>59</v>
      </c>
      <c r="H4" s="110">
        <v>373000</v>
      </c>
      <c r="I4" s="111">
        <v>448255</v>
      </c>
      <c r="J4" s="28">
        <v>266932.19</v>
      </c>
      <c r="K4" s="29"/>
    </row>
    <row r="5" spans="1:11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1" t="s">
        <v>15</v>
      </c>
      <c r="G5" s="32" t="s">
        <v>60</v>
      </c>
      <c r="H5" s="112">
        <v>90000</v>
      </c>
      <c r="I5" s="113">
        <v>120270</v>
      </c>
      <c r="J5" s="104">
        <v>74971.959999999992</v>
      </c>
    </row>
    <row r="6" spans="1:11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1" t="s">
        <v>15</v>
      </c>
      <c r="G6" s="32" t="s">
        <v>61</v>
      </c>
      <c r="H6" s="112">
        <v>0</v>
      </c>
      <c r="I6" s="113">
        <v>0</v>
      </c>
      <c r="J6" s="104">
        <v>0</v>
      </c>
      <c r="K6" s="29"/>
    </row>
    <row r="7" spans="1:11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1" t="s">
        <v>15</v>
      </c>
      <c r="G7" s="32" t="s">
        <v>26</v>
      </c>
      <c r="H7" s="112">
        <v>14673865</v>
      </c>
      <c r="I7" s="113">
        <v>25170450</v>
      </c>
      <c r="J7" s="104">
        <v>18817117.300000001</v>
      </c>
      <c r="K7" s="29"/>
    </row>
    <row r="8" spans="1:11" s="22" customFormat="1" ht="15" customHeight="1" x14ac:dyDescent="0.2">
      <c r="A8" s="91"/>
      <c r="B8" s="30"/>
      <c r="C8" s="38" t="s">
        <v>23</v>
      </c>
      <c r="D8" s="31" t="s">
        <v>15</v>
      </c>
      <c r="E8" s="31" t="s">
        <v>15</v>
      </c>
      <c r="F8" s="31" t="s">
        <v>15</v>
      </c>
      <c r="G8" s="32" t="s">
        <v>62</v>
      </c>
      <c r="H8" s="112">
        <v>100000</v>
      </c>
      <c r="I8" s="113">
        <v>100000</v>
      </c>
      <c r="J8" s="104">
        <v>41843.15</v>
      </c>
      <c r="K8" s="29"/>
    </row>
    <row r="9" spans="1:11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1" t="s">
        <v>15</v>
      </c>
      <c r="G9" s="32" t="s">
        <v>63</v>
      </c>
      <c r="H9" s="112">
        <v>0</v>
      </c>
      <c r="I9" s="113">
        <v>570</v>
      </c>
      <c r="J9" s="104">
        <v>417.9</v>
      </c>
      <c r="K9" s="29"/>
    </row>
    <row r="10" spans="1:11" s="22" customFormat="1" ht="15" customHeight="1" x14ac:dyDescent="0.2">
      <c r="A10" s="30"/>
      <c r="B10" s="30"/>
      <c r="C10" s="38" t="s">
        <v>29</v>
      </c>
      <c r="D10" s="31" t="s">
        <v>15</v>
      </c>
      <c r="E10" s="31" t="s">
        <v>15</v>
      </c>
      <c r="F10" s="31" t="s">
        <v>15</v>
      </c>
      <c r="G10" s="32" t="s">
        <v>64</v>
      </c>
      <c r="H10" s="112">
        <v>0</v>
      </c>
      <c r="I10" s="113">
        <v>0</v>
      </c>
      <c r="J10" s="104">
        <v>0</v>
      </c>
      <c r="K10" s="29"/>
    </row>
    <row r="11" spans="1:11" s="22" customFormat="1" ht="15" customHeight="1" x14ac:dyDescent="0.2">
      <c r="A11" s="30"/>
      <c r="B11" s="30"/>
      <c r="C11" s="38" t="s">
        <v>31</v>
      </c>
      <c r="D11" s="31" t="s">
        <v>15</v>
      </c>
      <c r="E11" s="31" t="s">
        <v>15</v>
      </c>
      <c r="F11" s="31" t="s">
        <v>15</v>
      </c>
      <c r="G11" s="32" t="s">
        <v>36</v>
      </c>
      <c r="H11" s="112">
        <v>0</v>
      </c>
      <c r="I11" s="113">
        <v>0</v>
      </c>
      <c r="J11" s="104">
        <v>0</v>
      </c>
      <c r="K11" s="37"/>
    </row>
    <row r="12" spans="1:11" s="22" customFormat="1" ht="15" customHeight="1" x14ac:dyDescent="0.2">
      <c r="A12" s="30"/>
      <c r="B12" s="30"/>
      <c r="C12" s="38" t="s">
        <v>33</v>
      </c>
      <c r="D12" s="31" t="s">
        <v>15</v>
      </c>
      <c r="E12" s="31" t="s">
        <v>15</v>
      </c>
      <c r="F12" s="31" t="s">
        <v>15</v>
      </c>
      <c r="G12" s="32" t="s">
        <v>38</v>
      </c>
      <c r="H12" s="112">
        <v>0</v>
      </c>
      <c r="I12" s="113">
        <v>0</v>
      </c>
      <c r="J12" s="104">
        <v>0</v>
      </c>
      <c r="K12" s="29"/>
    </row>
    <row r="13" spans="1:11" s="22" customFormat="1" ht="15" customHeight="1" x14ac:dyDescent="0.2">
      <c r="A13" s="30"/>
      <c r="B13" s="30"/>
      <c r="C13" s="38" t="s">
        <v>35</v>
      </c>
      <c r="D13" s="31" t="s">
        <v>15</v>
      </c>
      <c r="E13" s="31" t="s">
        <v>15</v>
      </c>
      <c r="F13" s="31" t="s">
        <v>15</v>
      </c>
      <c r="G13" s="32" t="s">
        <v>40</v>
      </c>
      <c r="H13" s="112">
        <v>0</v>
      </c>
      <c r="I13" s="113">
        <v>0</v>
      </c>
      <c r="J13" s="104">
        <v>0</v>
      </c>
      <c r="K13" s="29"/>
    </row>
    <row r="14" spans="1:11" s="22" customFormat="1" ht="15" customHeight="1" x14ac:dyDescent="0.2">
      <c r="A14" s="30"/>
      <c r="B14" s="30"/>
      <c r="C14" s="39" t="s">
        <v>37</v>
      </c>
      <c r="D14" s="98" t="s">
        <v>15</v>
      </c>
      <c r="E14" s="98" t="s">
        <v>15</v>
      </c>
      <c r="F14" s="98" t="s">
        <v>15</v>
      </c>
      <c r="G14" s="40" t="s">
        <v>65</v>
      </c>
      <c r="H14" s="112">
        <v>0</v>
      </c>
      <c r="I14" s="113">
        <v>0</v>
      </c>
      <c r="J14" s="104">
        <v>0</v>
      </c>
      <c r="K14" s="29"/>
    </row>
    <row r="15" spans="1:11" s="22" customFormat="1" ht="15" customHeight="1" x14ac:dyDescent="0.2">
      <c r="A15" s="30"/>
      <c r="B15" s="139" t="s">
        <v>49</v>
      </c>
      <c r="C15" s="140"/>
      <c r="D15" s="140"/>
      <c r="E15" s="140"/>
      <c r="F15" s="140"/>
      <c r="G15" s="141"/>
      <c r="H15" s="114">
        <f>+SUM(H4:H14)</f>
        <v>15236865</v>
      </c>
      <c r="I15" s="114">
        <f>+SUM(I4:I14)</f>
        <v>25839545</v>
      </c>
      <c r="J15" s="70">
        <f>+SUM(J4:J14)</f>
        <v>19201282.499999996</v>
      </c>
      <c r="K15" s="29"/>
    </row>
    <row r="16" spans="1:11" ht="15" customHeight="1" thickBot="1" x14ac:dyDescent="0.25">
      <c r="A16" s="50" t="s">
        <v>50</v>
      </c>
      <c r="B16" s="50"/>
      <c r="C16" s="51"/>
      <c r="D16" s="51"/>
      <c r="E16" s="51"/>
      <c r="F16" s="51"/>
      <c r="G16" s="51"/>
      <c r="H16" s="115">
        <f>+H15</f>
        <v>15236865</v>
      </c>
      <c r="I16" s="115">
        <f>+I15</f>
        <v>25839545</v>
      </c>
      <c r="J16" s="71">
        <f>+J15</f>
        <v>19201282.499999996</v>
      </c>
    </row>
    <row r="18" spans="9:9" ht="15" customHeight="1" x14ac:dyDescent="0.2">
      <c r="I18" s="55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F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4">
    <pageSetUpPr fitToPage="1"/>
  </sheetPr>
  <dimension ref="A1:J11"/>
  <sheetViews>
    <sheetView showGridLines="0" zoomScaleNormal="100" zoomScaleSheetLayoutView="142" workbookViewId="0">
      <selection activeCell="E18" sqref="E18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3" width="34.85546875" style="21" customWidth="1"/>
    <col min="4" max="7" width="14.28515625" style="21" customWidth="1"/>
    <col min="8" max="16384" width="23.28515625" style="21"/>
  </cols>
  <sheetData>
    <row r="1" spans="1:10" ht="15" customHeight="1" x14ac:dyDescent="0.2">
      <c r="A1" s="79" t="s">
        <v>66</v>
      </c>
      <c r="B1" s="78"/>
      <c r="C1" s="78"/>
      <c r="D1" s="78"/>
      <c r="E1" s="78"/>
      <c r="F1" s="78"/>
      <c r="G1" s="78"/>
    </row>
    <row r="2" spans="1:10" ht="15" customHeight="1" thickBot="1" x14ac:dyDescent="0.25">
      <c r="B2" s="22"/>
      <c r="C2" s="22"/>
      <c r="G2" s="77" t="s">
        <v>2</v>
      </c>
    </row>
    <row r="3" spans="1:10" ht="31.5" customHeight="1" thickBot="1" x14ac:dyDescent="0.25">
      <c r="A3" s="72" t="s">
        <v>3</v>
      </c>
      <c r="B3" s="72" t="s">
        <v>4</v>
      </c>
      <c r="C3" s="72" t="s">
        <v>8</v>
      </c>
      <c r="D3" s="73" t="s">
        <v>67</v>
      </c>
      <c r="E3" s="73" t="s">
        <v>68</v>
      </c>
      <c r="F3" s="73" t="s">
        <v>69</v>
      </c>
      <c r="G3" s="73" t="s">
        <v>70</v>
      </c>
    </row>
    <row r="4" spans="1:10" s="22" customFormat="1" ht="15" customHeight="1" x14ac:dyDescent="0.2">
      <c r="A4" s="92" t="s">
        <v>12</v>
      </c>
      <c r="B4" s="22" t="s">
        <v>13</v>
      </c>
      <c r="C4" s="53" t="s">
        <v>71</v>
      </c>
      <c r="D4" s="27">
        <f>+Mapa_33!I23</f>
        <v>2752688.09</v>
      </c>
      <c r="E4" s="28">
        <f>+Mapa_33!I24-Mapa_33!I23</f>
        <v>17782376.569999997</v>
      </c>
      <c r="F4" s="28">
        <f>+Mapa_34!J15</f>
        <v>19201282.499999996</v>
      </c>
      <c r="G4" s="28">
        <f>+D4+E4-F4</f>
        <v>1333782.1600000001</v>
      </c>
      <c r="I4" s="105"/>
      <c r="J4" s="106"/>
    </row>
    <row r="5" spans="1:10" s="22" customFormat="1" ht="15" customHeight="1" x14ac:dyDescent="0.2">
      <c r="A5" s="91"/>
      <c r="B5" s="30"/>
      <c r="C5" s="32" t="s">
        <v>72</v>
      </c>
      <c r="D5" s="41">
        <v>324.17</v>
      </c>
      <c r="E5" s="34">
        <v>34437.129999999997</v>
      </c>
      <c r="F5" s="42">
        <v>34867.78</v>
      </c>
      <c r="G5" s="42">
        <f>+D5+E5-F5</f>
        <v>-106.4800000000032</v>
      </c>
      <c r="I5" s="105"/>
    </row>
    <row r="6" spans="1:10" s="22" customFormat="1" ht="15" customHeight="1" x14ac:dyDescent="0.2">
      <c r="A6" s="94"/>
      <c r="B6" s="136" t="s">
        <v>49</v>
      </c>
      <c r="C6" s="138"/>
      <c r="D6" s="70">
        <f>+D4+D5</f>
        <v>2753012.26</v>
      </c>
      <c r="E6" s="70">
        <f>+E4+E5</f>
        <v>17816813.699999996</v>
      </c>
      <c r="F6" s="70">
        <f>+F4+F5</f>
        <v>19236150.279999997</v>
      </c>
      <c r="G6" s="70">
        <f>+G4+G5</f>
        <v>1333675.6800000002</v>
      </c>
    </row>
    <row r="7" spans="1:10" ht="15" customHeight="1" thickBot="1" x14ac:dyDescent="0.25">
      <c r="A7" s="50" t="s">
        <v>50</v>
      </c>
      <c r="B7" s="50"/>
      <c r="C7" s="51"/>
      <c r="D7" s="71">
        <f>+D6</f>
        <v>2753012.26</v>
      </c>
      <c r="E7" s="71">
        <f>+E6</f>
        <v>17816813.699999996</v>
      </c>
      <c r="F7" s="71">
        <f>+F6</f>
        <v>19236150.279999997</v>
      </c>
      <c r="G7" s="71">
        <f>+G6</f>
        <v>1333675.6800000002</v>
      </c>
    </row>
    <row r="9" spans="1:10" ht="15" customHeight="1" x14ac:dyDescent="0.2">
      <c r="E9" s="55"/>
      <c r="F9" s="55"/>
    </row>
    <row r="11" spans="1:10" ht="15" customHeight="1" x14ac:dyDescent="0.2">
      <c r="D11" s="55"/>
      <c r="E11" s="56"/>
      <c r="F11" s="55"/>
    </row>
  </sheetData>
  <mergeCells count="1">
    <mergeCell ref="B6:C6"/>
  </mergeCells>
  <printOptions horizontalCentered="1"/>
  <pageMargins left="0.70866141732283472" right="0.70866141732283472" top="0.59055118110236227" bottom="0.55118110236220474" header="0.31496062992125984" footer="0.31496062992125984"/>
  <pageSetup scale="67" fitToHeight="37" orientation="landscape" horizontalDpi="4294967295" verticalDpi="4294967295" r:id="rId1"/>
  <rowBreaks count="1" manualBreakCount="1">
    <brk id="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J27"/>
  <sheetViews>
    <sheetView showGridLines="0" zoomScaleNormal="100" zoomScaleSheetLayoutView="95" workbookViewId="0">
      <pane xSplit="1" ySplit="3" topLeftCell="B10" activePane="bottomRight" state="frozen"/>
      <selection pane="topRight" activeCell="B30" sqref="B30"/>
      <selection pane="bottomLeft" activeCell="B30" sqref="B30"/>
      <selection pane="bottomRight" activeCell="I9" sqref="I9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5" width="7.28515625" style="21" customWidth="1"/>
    <col min="6" max="6" width="34.7109375" style="21" customWidth="1"/>
    <col min="7" max="9" width="14.28515625" style="21" customWidth="1"/>
    <col min="10" max="16384" width="23.28515625" style="21"/>
  </cols>
  <sheetData>
    <row r="1" spans="1:10" ht="15" customHeight="1" x14ac:dyDescent="0.2">
      <c r="A1" s="79" t="s">
        <v>73</v>
      </c>
      <c r="B1" s="79"/>
      <c r="C1" s="79"/>
      <c r="D1" s="79"/>
      <c r="E1" s="79"/>
      <c r="F1" s="79"/>
      <c r="G1" s="79"/>
      <c r="H1" s="79"/>
      <c r="I1" s="79"/>
    </row>
    <row r="2" spans="1:10" ht="15" customHeight="1" thickBot="1" x14ac:dyDescent="0.25">
      <c r="B2" s="22"/>
      <c r="C2" s="22"/>
      <c r="D2" s="22"/>
      <c r="E2" s="22"/>
      <c r="F2" s="22"/>
      <c r="I2" s="77" t="s">
        <v>2</v>
      </c>
    </row>
    <row r="3" spans="1:10" ht="31.5" customHeight="1" thickBot="1" x14ac:dyDescent="0.25">
      <c r="A3" s="72" t="s">
        <v>3</v>
      </c>
      <c r="B3" s="72" t="s">
        <v>4</v>
      </c>
      <c r="C3" s="72" t="s">
        <v>5</v>
      </c>
      <c r="D3" s="73" t="s">
        <v>6</v>
      </c>
      <c r="E3" s="72" t="s">
        <v>7</v>
      </c>
      <c r="F3" s="72" t="s">
        <v>8</v>
      </c>
      <c r="G3" s="73" t="s">
        <v>9</v>
      </c>
      <c r="H3" s="73" t="s">
        <v>10</v>
      </c>
      <c r="I3" s="73" t="s">
        <v>11</v>
      </c>
    </row>
    <row r="4" spans="1:10" s="22" customFormat="1" ht="15" customHeight="1" x14ac:dyDescent="0.2">
      <c r="A4" s="92" t="s">
        <v>74</v>
      </c>
      <c r="B4" s="81" t="s">
        <v>75</v>
      </c>
      <c r="C4" s="24" t="s">
        <v>14</v>
      </c>
      <c r="D4" s="25" t="s">
        <v>15</v>
      </c>
      <c r="E4" s="25" t="s">
        <v>15</v>
      </c>
      <c r="F4" s="26" t="s">
        <v>16</v>
      </c>
      <c r="G4" s="110">
        <v>0</v>
      </c>
      <c r="H4" s="111">
        <v>0</v>
      </c>
      <c r="I4" s="28">
        <v>0</v>
      </c>
      <c r="J4" s="29"/>
    </row>
    <row r="5" spans="1:10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2" t="s">
        <v>18</v>
      </c>
      <c r="G5" s="112">
        <v>0</v>
      </c>
      <c r="H5" s="113">
        <v>0</v>
      </c>
      <c r="I5" s="104">
        <v>0</v>
      </c>
    </row>
    <row r="6" spans="1:10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2" t="s">
        <v>20</v>
      </c>
      <c r="G6" s="112">
        <v>0</v>
      </c>
      <c r="H6" s="113">
        <v>0</v>
      </c>
      <c r="I6" s="104">
        <v>0</v>
      </c>
      <c r="J6" s="29"/>
    </row>
    <row r="7" spans="1:10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2" t="s">
        <v>22</v>
      </c>
      <c r="G7" s="112">
        <v>1311950</v>
      </c>
      <c r="H7" s="113">
        <v>1311950</v>
      </c>
      <c r="I7" s="104">
        <v>1420552.24</v>
      </c>
      <c r="J7" s="29"/>
    </row>
    <row r="8" spans="1:10" s="22" customFormat="1" ht="15" customHeight="1" x14ac:dyDescent="0.2">
      <c r="A8" s="91"/>
      <c r="B8" s="30"/>
      <c r="C8" s="38" t="s">
        <v>23</v>
      </c>
      <c r="D8" s="31" t="s">
        <v>15</v>
      </c>
      <c r="E8" s="31" t="s">
        <v>15</v>
      </c>
      <c r="F8" s="32" t="s">
        <v>24</v>
      </c>
      <c r="G8" s="112">
        <v>0</v>
      </c>
      <c r="H8" s="113">
        <v>0</v>
      </c>
      <c r="I8" s="104">
        <v>0</v>
      </c>
      <c r="J8" s="29"/>
    </row>
    <row r="9" spans="1:10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2" t="s">
        <v>26</v>
      </c>
      <c r="G9" s="112">
        <v>2100000</v>
      </c>
      <c r="H9" s="113">
        <v>2389150</v>
      </c>
      <c r="I9" s="104">
        <v>2202150</v>
      </c>
      <c r="J9" s="29"/>
    </row>
    <row r="10" spans="1:10" s="22" customFormat="1" ht="15" customHeight="1" x14ac:dyDescent="0.2">
      <c r="A10" s="30"/>
      <c r="B10" s="30"/>
      <c r="C10" s="38"/>
      <c r="D10" s="31"/>
      <c r="E10" s="31"/>
      <c r="F10" s="35" t="s">
        <v>27</v>
      </c>
      <c r="G10" s="112">
        <v>2100000</v>
      </c>
      <c r="H10" s="113">
        <v>2386750</v>
      </c>
      <c r="I10" s="104">
        <v>2199750</v>
      </c>
      <c r="J10" s="29"/>
    </row>
    <row r="11" spans="1:10" s="22" customFormat="1" ht="15" customHeight="1" x14ac:dyDescent="0.2">
      <c r="A11" s="30"/>
      <c r="B11" s="30"/>
      <c r="C11" s="38"/>
      <c r="D11" s="31"/>
      <c r="E11" s="31"/>
      <c r="F11" s="36" t="s">
        <v>28</v>
      </c>
      <c r="G11" s="112">
        <v>0</v>
      </c>
      <c r="H11" s="113">
        <v>0</v>
      </c>
      <c r="I11" s="104">
        <v>0</v>
      </c>
      <c r="J11" s="29"/>
    </row>
    <row r="12" spans="1:10" s="22" customFormat="1" ht="15" customHeight="1" x14ac:dyDescent="0.2">
      <c r="A12" s="30"/>
      <c r="B12" s="30"/>
      <c r="C12" s="38" t="s">
        <v>29</v>
      </c>
      <c r="D12" s="31" t="s">
        <v>15</v>
      </c>
      <c r="E12" s="31" t="s">
        <v>15</v>
      </c>
      <c r="F12" s="32" t="s">
        <v>30</v>
      </c>
      <c r="G12" s="112">
        <v>599550</v>
      </c>
      <c r="H12" s="113">
        <v>595150</v>
      </c>
      <c r="I12" s="104">
        <v>406179.53</v>
      </c>
      <c r="J12" s="29"/>
    </row>
    <row r="13" spans="1:10" s="22" customFormat="1" ht="15" customHeight="1" x14ac:dyDescent="0.2">
      <c r="A13" s="30"/>
      <c r="B13" s="30"/>
      <c r="C13" s="38" t="s">
        <v>31</v>
      </c>
      <c r="D13" s="31" t="s">
        <v>15</v>
      </c>
      <c r="E13" s="31" t="s">
        <v>15</v>
      </c>
      <c r="F13" s="32" t="s">
        <v>32</v>
      </c>
      <c r="G13" s="112">
        <v>200</v>
      </c>
      <c r="H13" s="113">
        <v>200</v>
      </c>
      <c r="I13" s="104">
        <v>11566.01</v>
      </c>
      <c r="J13" s="37"/>
    </row>
    <row r="14" spans="1:10" s="22" customFormat="1" ht="15" customHeight="1" x14ac:dyDescent="0.2">
      <c r="A14" s="30"/>
      <c r="B14" s="30"/>
      <c r="C14" s="38" t="s">
        <v>33</v>
      </c>
      <c r="D14" s="31" t="s">
        <v>15</v>
      </c>
      <c r="E14" s="31" t="s">
        <v>15</v>
      </c>
      <c r="F14" s="32" t="s">
        <v>34</v>
      </c>
      <c r="G14" s="112">
        <v>0</v>
      </c>
      <c r="H14" s="113">
        <v>0</v>
      </c>
      <c r="I14" s="104">
        <v>0</v>
      </c>
      <c r="J14" s="29"/>
    </row>
    <row r="15" spans="1:10" s="22" customFormat="1" ht="15" customHeight="1" x14ac:dyDescent="0.2">
      <c r="A15" s="30"/>
      <c r="B15" s="30"/>
      <c r="C15" s="38" t="s">
        <v>35</v>
      </c>
      <c r="D15" s="31" t="s">
        <v>15</v>
      </c>
      <c r="E15" s="31" t="s">
        <v>15</v>
      </c>
      <c r="F15" s="32" t="s">
        <v>36</v>
      </c>
      <c r="G15" s="112">
        <v>1285000</v>
      </c>
      <c r="H15" s="113">
        <v>1366465.07</v>
      </c>
      <c r="I15" s="104">
        <v>1102526.04</v>
      </c>
      <c r="J15" s="29"/>
    </row>
    <row r="16" spans="1:10" s="22" customFormat="1" ht="15" customHeight="1" x14ac:dyDescent="0.2">
      <c r="A16" s="30"/>
      <c r="B16" s="30"/>
      <c r="C16" s="38"/>
      <c r="D16" s="31"/>
      <c r="E16" s="31"/>
      <c r="F16" s="35" t="s">
        <v>27</v>
      </c>
      <c r="G16" s="112">
        <v>1100000</v>
      </c>
      <c r="H16" s="113">
        <v>1090000</v>
      </c>
      <c r="I16" s="104">
        <v>1100000</v>
      </c>
      <c r="J16" s="29"/>
    </row>
    <row r="17" spans="1:10" s="22" customFormat="1" ht="15" customHeight="1" x14ac:dyDescent="0.2">
      <c r="A17" s="30"/>
      <c r="B17" s="30"/>
      <c r="C17" s="38"/>
      <c r="D17" s="31"/>
      <c r="E17" s="31"/>
      <c r="F17" s="36" t="s">
        <v>28</v>
      </c>
      <c r="G17" s="112">
        <v>185000</v>
      </c>
      <c r="H17" s="113">
        <v>276465.07</v>
      </c>
      <c r="I17" s="104">
        <v>2526.04</v>
      </c>
      <c r="J17" s="29"/>
    </row>
    <row r="18" spans="1:10" s="22" customFormat="1" ht="15" customHeight="1" x14ac:dyDescent="0.2">
      <c r="A18" s="30"/>
      <c r="B18" s="30"/>
      <c r="C18" s="38" t="s">
        <v>37</v>
      </c>
      <c r="D18" s="31" t="s">
        <v>15</v>
      </c>
      <c r="E18" s="31" t="s">
        <v>15</v>
      </c>
      <c r="F18" s="32" t="s">
        <v>38</v>
      </c>
      <c r="G18" s="112">
        <v>0</v>
      </c>
      <c r="H18" s="113">
        <v>0</v>
      </c>
      <c r="I18" s="104">
        <v>0</v>
      </c>
      <c r="J18" s="29"/>
    </row>
    <row r="19" spans="1:10" s="22" customFormat="1" ht="15" customHeight="1" x14ac:dyDescent="0.2">
      <c r="A19" s="30"/>
      <c r="B19" s="30"/>
      <c r="C19" s="38" t="s">
        <v>39</v>
      </c>
      <c r="D19" s="31" t="s">
        <v>15</v>
      </c>
      <c r="E19" s="31" t="s">
        <v>15</v>
      </c>
      <c r="F19" s="32" t="s">
        <v>40</v>
      </c>
      <c r="G19" s="112">
        <v>0</v>
      </c>
      <c r="H19" s="113">
        <v>0</v>
      </c>
      <c r="I19" s="104">
        <v>0</v>
      </c>
      <c r="J19" s="29"/>
    </row>
    <row r="20" spans="1:10" s="22" customFormat="1" ht="15" customHeight="1" x14ac:dyDescent="0.2">
      <c r="A20" s="30"/>
      <c r="B20" s="30"/>
      <c r="C20" s="38" t="s">
        <v>41</v>
      </c>
      <c r="D20" s="31" t="s">
        <v>15</v>
      </c>
      <c r="E20" s="31" t="s">
        <v>15</v>
      </c>
      <c r="F20" s="32" t="s">
        <v>42</v>
      </c>
      <c r="G20" s="112">
        <v>0</v>
      </c>
      <c r="H20" s="113">
        <v>0</v>
      </c>
      <c r="I20" s="104">
        <v>0</v>
      </c>
      <c r="J20" s="29"/>
    </row>
    <row r="21" spans="1:10" s="22" customFormat="1" ht="15" customHeight="1" x14ac:dyDescent="0.2">
      <c r="A21" s="30"/>
      <c r="B21" s="30"/>
      <c r="C21" s="38" t="s">
        <v>43</v>
      </c>
      <c r="D21" s="31" t="s">
        <v>15</v>
      </c>
      <c r="E21" s="31" t="s">
        <v>15</v>
      </c>
      <c r="F21" s="32" t="s">
        <v>44</v>
      </c>
      <c r="G21" s="112">
        <v>0</v>
      </c>
      <c r="H21" s="113">
        <v>0</v>
      </c>
      <c r="I21" s="104">
        <v>0</v>
      </c>
      <c r="J21" s="29"/>
    </row>
    <row r="22" spans="1:10" s="22" customFormat="1" ht="15" customHeight="1" x14ac:dyDescent="0.2">
      <c r="A22" s="30"/>
      <c r="B22" s="30"/>
      <c r="C22" s="38" t="s">
        <v>45</v>
      </c>
      <c r="D22" s="31" t="s">
        <v>15</v>
      </c>
      <c r="E22" s="31" t="s">
        <v>15</v>
      </c>
      <c r="F22" s="32" t="s">
        <v>46</v>
      </c>
      <c r="G22" s="112">
        <v>0</v>
      </c>
      <c r="H22" s="113">
        <v>2000</v>
      </c>
      <c r="I22" s="104">
        <v>1319.45</v>
      </c>
      <c r="J22" s="29"/>
    </row>
    <row r="23" spans="1:10" s="22" customFormat="1" ht="15" customHeight="1" x14ac:dyDescent="0.2">
      <c r="A23" s="30"/>
      <c r="B23" s="30"/>
      <c r="C23" s="39" t="s">
        <v>47</v>
      </c>
      <c r="D23" s="98" t="s">
        <v>15</v>
      </c>
      <c r="E23" s="98" t="s">
        <v>15</v>
      </c>
      <c r="F23" s="40" t="s">
        <v>48</v>
      </c>
      <c r="G23" s="112">
        <v>100000</v>
      </c>
      <c r="H23" s="113">
        <v>449184.24</v>
      </c>
      <c r="I23" s="104">
        <v>449184.24</v>
      </c>
      <c r="J23" s="29"/>
    </row>
    <row r="24" spans="1:10" s="22" customFormat="1" ht="15" customHeight="1" x14ac:dyDescent="0.2">
      <c r="A24" s="30"/>
      <c r="B24" s="136" t="s">
        <v>76</v>
      </c>
      <c r="C24" s="137"/>
      <c r="D24" s="137"/>
      <c r="E24" s="137"/>
      <c r="F24" s="138"/>
      <c r="G24" s="114">
        <f>+SUM(G4:G23)-G16-G17-G10-G11</f>
        <v>5396700</v>
      </c>
      <c r="H24" s="114">
        <f>+SUM(H4:H23)-H16-H17-H10-H11</f>
        <v>6114099.3100000005</v>
      </c>
      <c r="I24" s="70">
        <f>+SUM(I4:I23)-I16-I17-I10-I11</f>
        <v>5593477.5099999988</v>
      </c>
      <c r="J24" s="29"/>
    </row>
    <row r="25" spans="1:10" ht="16.2" customHeight="1" thickBot="1" x14ac:dyDescent="0.25">
      <c r="A25" s="50" t="s">
        <v>77</v>
      </c>
      <c r="B25" s="50"/>
      <c r="C25" s="51"/>
      <c r="D25" s="51"/>
      <c r="E25" s="51"/>
      <c r="F25" s="51"/>
      <c r="G25" s="115">
        <f>+G24</f>
        <v>5396700</v>
      </c>
      <c r="H25" s="115">
        <f>+H24</f>
        <v>6114099.3100000005</v>
      </c>
      <c r="I25" s="71">
        <f>+I24</f>
        <v>5593477.5099999988</v>
      </c>
    </row>
    <row r="27" spans="1:10" ht="15" customHeight="1" x14ac:dyDescent="0.2">
      <c r="H27" s="55"/>
      <c r="I27" s="55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K20"/>
  <sheetViews>
    <sheetView showGridLines="0" zoomScaleNormal="100" zoomScaleSheetLayoutView="100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H4" sqref="H4:I16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6" width="7.28515625" style="21" customWidth="1"/>
    <col min="7" max="7" width="34.85546875" style="21" customWidth="1"/>
    <col min="8" max="10" width="14.28515625" style="21" customWidth="1"/>
    <col min="11" max="16384" width="23.28515625" style="21"/>
  </cols>
  <sheetData>
    <row r="1" spans="1:11" ht="15" customHeight="1" x14ac:dyDescent="0.2">
      <c r="A1" s="79" t="s">
        <v>78</v>
      </c>
      <c r="B1" s="78"/>
      <c r="C1" s="78"/>
      <c r="D1" s="78"/>
      <c r="E1" s="78"/>
      <c r="F1" s="78"/>
      <c r="G1" s="78"/>
      <c r="H1" s="78"/>
      <c r="I1" s="78"/>
      <c r="J1" s="78"/>
    </row>
    <row r="2" spans="1:11" ht="15" customHeight="1" thickBot="1" x14ac:dyDescent="0.25">
      <c r="B2" s="22"/>
      <c r="C2" s="22"/>
      <c r="D2" s="22"/>
      <c r="E2" s="22"/>
      <c r="F2" s="22"/>
      <c r="G2" s="22"/>
      <c r="J2" s="77" t="s">
        <v>2</v>
      </c>
    </row>
    <row r="3" spans="1:11" ht="31.5" customHeight="1" thickBot="1" x14ac:dyDescent="0.25">
      <c r="A3" s="72" t="s">
        <v>3</v>
      </c>
      <c r="B3" s="72" t="s">
        <v>4</v>
      </c>
      <c r="C3" s="72" t="s">
        <v>52</v>
      </c>
      <c r="D3" s="73" t="s">
        <v>53</v>
      </c>
      <c r="E3" s="72" t="s">
        <v>54</v>
      </c>
      <c r="F3" s="72" t="s">
        <v>55</v>
      </c>
      <c r="G3" s="72" t="s">
        <v>8</v>
      </c>
      <c r="H3" s="73" t="s">
        <v>56</v>
      </c>
      <c r="I3" s="73" t="s">
        <v>57</v>
      </c>
      <c r="J3" s="73" t="s">
        <v>58</v>
      </c>
    </row>
    <row r="4" spans="1:11" s="22" customFormat="1" ht="15" customHeight="1" x14ac:dyDescent="0.2">
      <c r="A4" s="92" t="s">
        <v>74</v>
      </c>
      <c r="B4" s="80" t="s">
        <v>75</v>
      </c>
      <c r="C4" s="24" t="s">
        <v>14</v>
      </c>
      <c r="D4" s="25" t="s">
        <v>15</v>
      </c>
      <c r="E4" s="25" t="s">
        <v>15</v>
      </c>
      <c r="F4" s="25" t="s">
        <v>15</v>
      </c>
      <c r="G4" s="26" t="s">
        <v>59</v>
      </c>
      <c r="H4" s="110">
        <v>3099130</v>
      </c>
      <c r="I4" s="111">
        <v>3093533.3899999997</v>
      </c>
      <c r="J4" s="28">
        <v>2979175.42</v>
      </c>
      <c r="K4" s="29"/>
    </row>
    <row r="5" spans="1:11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1" t="s">
        <v>15</v>
      </c>
      <c r="G5" s="32" t="s">
        <v>60</v>
      </c>
      <c r="H5" s="112">
        <v>1712730</v>
      </c>
      <c r="I5" s="113">
        <v>1689738.09</v>
      </c>
      <c r="J5" s="104">
        <v>1370376.52</v>
      </c>
    </row>
    <row r="6" spans="1:11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1" t="s">
        <v>15</v>
      </c>
      <c r="G6" s="32" t="s">
        <v>61</v>
      </c>
      <c r="H6" s="112">
        <v>20</v>
      </c>
      <c r="I6" s="113">
        <v>20</v>
      </c>
      <c r="J6" s="104">
        <v>0.95</v>
      </c>
      <c r="K6" s="29"/>
    </row>
    <row r="7" spans="1:11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1" t="s">
        <v>15</v>
      </c>
      <c r="G7" s="32" t="s">
        <v>26</v>
      </c>
      <c r="H7" s="112">
        <v>133500</v>
      </c>
      <c r="I7" s="113">
        <v>365000</v>
      </c>
      <c r="J7" s="104">
        <v>250627.59</v>
      </c>
      <c r="K7" s="29"/>
    </row>
    <row r="8" spans="1:11" s="22" customFormat="1" ht="15" customHeight="1" x14ac:dyDescent="0.2">
      <c r="A8" s="91"/>
      <c r="B8" s="30"/>
      <c r="C8" s="38" t="s">
        <v>23</v>
      </c>
      <c r="D8" s="31" t="s">
        <v>15</v>
      </c>
      <c r="E8" s="31" t="s">
        <v>15</v>
      </c>
      <c r="F8" s="31" t="s">
        <v>15</v>
      </c>
      <c r="G8" s="32" t="s">
        <v>62</v>
      </c>
      <c r="H8" s="112">
        <v>0</v>
      </c>
      <c r="I8" s="113">
        <v>0</v>
      </c>
      <c r="J8" s="104">
        <v>0</v>
      </c>
      <c r="K8" s="29"/>
    </row>
    <row r="9" spans="1:11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1" t="s">
        <v>15</v>
      </c>
      <c r="G9" s="32" t="s">
        <v>63</v>
      </c>
      <c r="H9" s="112">
        <v>78810</v>
      </c>
      <c r="I9" s="113">
        <v>173810</v>
      </c>
      <c r="J9" s="104">
        <v>95175.12</v>
      </c>
      <c r="K9" s="29"/>
    </row>
    <row r="10" spans="1:11" s="22" customFormat="1" ht="15" customHeight="1" x14ac:dyDescent="0.2">
      <c r="A10" s="30"/>
      <c r="B10" s="30"/>
      <c r="C10" s="38" t="s">
        <v>29</v>
      </c>
      <c r="D10" s="31" t="s">
        <v>15</v>
      </c>
      <c r="E10" s="31" t="s">
        <v>15</v>
      </c>
      <c r="F10" s="31" t="s">
        <v>15</v>
      </c>
      <c r="G10" s="32" t="s">
        <v>64</v>
      </c>
      <c r="H10" s="112">
        <v>371500</v>
      </c>
      <c r="I10" s="113">
        <v>790987.83000000007</v>
      </c>
      <c r="J10" s="104">
        <v>225240.21</v>
      </c>
      <c r="K10" s="29"/>
    </row>
    <row r="11" spans="1:11" s="22" customFormat="1" ht="15" customHeight="1" x14ac:dyDescent="0.2">
      <c r="A11" s="30"/>
      <c r="B11" s="30"/>
      <c r="C11" s="38" t="s">
        <v>31</v>
      </c>
      <c r="D11" s="31" t="s">
        <v>15</v>
      </c>
      <c r="E11" s="31" t="s">
        <v>15</v>
      </c>
      <c r="F11" s="31" t="s">
        <v>15</v>
      </c>
      <c r="G11" s="32" t="s">
        <v>36</v>
      </c>
      <c r="H11" s="112">
        <v>1010</v>
      </c>
      <c r="I11" s="113">
        <v>1010</v>
      </c>
      <c r="J11" s="104">
        <v>0</v>
      </c>
      <c r="K11" s="37"/>
    </row>
    <row r="12" spans="1:11" s="22" customFormat="1" ht="15" customHeight="1" x14ac:dyDescent="0.2">
      <c r="A12" s="30"/>
      <c r="B12" s="30"/>
      <c r="C12" s="38" t="s">
        <v>33</v>
      </c>
      <c r="D12" s="31" t="s">
        <v>15</v>
      </c>
      <c r="E12" s="31" t="s">
        <v>15</v>
      </c>
      <c r="F12" s="31" t="s">
        <v>15</v>
      </c>
      <c r="G12" s="32" t="s">
        <v>38</v>
      </c>
      <c r="H12" s="112">
        <v>0</v>
      </c>
      <c r="I12" s="113">
        <v>0</v>
      </c>
      <c r="J12" s="104">
        <v>0</v>
      </c>
      <c r="K12" s="29"/>
    </row>
    <row r="13" spans="1:11" s="22" customFormat="1" ht="15" customHeight="1" x14ac:dyDescent="0.2">
      <c r="A13" s="30"/>
      <c r="B13" s="30"/>
      <c r="C13" s="38" t="s">
        <v>35</v>
      </c>
      <c r="D13" s="31" t="s">
        <v>15</v>
      </c>
      <c r="E13" s="31" t="s">
        <v>15</v>
      </c>
      <c r="F13" s="31" t="s">
        <v>15</v>
      </c>
      <c r="G13" s="32" t="s">
        <v>40</v>
      </c>
      <c r="H13" s="112">
        <v>0</v>
      </c>
      <c r="I13" s="113">
        <v>0</v>
      </c>
      <c r="J13" s="104">
        <v>0</v>
      </c>
      <c r="K13" s="29"/>
    </row>
    <row r="14" spans="1:11" s="22" customFormat="1" ht="15" customHeight="1" x14ac:dyDescent="0.2">
      <c r="A14" s="30"/>
      <c r="B14" s="30"/>
      <c r="C14" s="39" t="s">
        <v>37</v>
      </c>
      <c r="D14" s="98" t="s">
        <v>15</v>
      </c>
      <c r="E14" s="98" t="s">
        <v>15</v>
      </c>
      <c r="F14" s="98" t="s">
        <v>15</v>
      </c>
      <c r="G14" s="40" t="s">
        <v>65</v>
      </c>
      <c r="H14" s="112">
        <v>0</v>
      </c>
      <c r="I14" s="113">
        <v>0</v>
      </c>
      <c r="J14" s="104">
        <v>0</v>
      </c>
      <c r="K14" s="29"/>
    </row>
    <row r="15" spans="1:11" s="22" customFormat="1" ht="15" customHeight="1" x14ac:dyDescent="0.2">
      <c r="A15" s="30"/>
      <c r="B15" s="136" t="s">
        <v>79</v>
      </c>
      <c r="C15" s="137"/>
      <c r="D15" s="137"/>
      <c r="E15" s="137"/>
      <c r="F15" s="137"/>
      <c r="G15" s="138"/>
      <c r="H15" s="114">
        <f>+SUM(H4:H14)</f>
        <v>5396700</v>
      </c>
      <c r="I15" s="114">
        <f>+SUM(I4:I14)</f>
        <v>6114099.3099999996</v>
      </c>
      <c r="J15" s="70">
        <f>+SUM(J4:J14)</f>
        <v>4920595.8099999996</v>
      </c>
      <c r="K15" s="29"/>
    </row>
    <row r="16" spans="1:11" ht="15" customHeight="1" thickBot="1" x14ac:dyDescent="0.25">
      <c r="A16" s="50" t="s">
        <v>77</v>
      </c>
      <c r="B16" s="50"/>
      <c r="C16" s="51"/>
      <c r="D16" s="51"/>
      <c r="E16" s="51"/>
      <c r="F16" s="51"/>
      <c r="G16" s="51"/>
      <c r="H16" s="115">
        <f>+H15</f>
        <v>5396700</v>
      </c>
      <c r="I16" s="115">
        <f>+I15</f>
        <v>6114099.3099999996</v>
      </c>
      <c r="J16" s="71">
        <f>+J15</f>
        <v>4920595.8099999996</v>
      </c>
    </row>
    <row r="18" spans="8:9" ht="15" customHeight="1" x14ac:dyDescent="0.2">
      <c r="I18" s="55"/>
    </row>
    <row r="19" spans="8:9" ht="15" customHeight="1" x14ac:dyDescent="0.2">
      <c r="H19" s="55"/>
      <c r="I19" s="55"/>
    </row>
    <row r="20" spans="8:9" ht="15" customHeight="1" x14ac:dyDescent="0.2">
      <c r="H20" s="55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2:F2 C4:F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A1:H11"/>
  <sheetViews>
    <sheetView showGridLines="0" zoomScaleNormal="100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E8" sqref="E8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3" width="34.85546875" style="21" customWidth="1"/>
    <col min="4" max="7" width="14.28515625" style="21" customWidth="1"/>
    <col min="8" max="16384" width="23.28515625" style="21"/>
  </cols>
  <sheetData>
    <row r="1" spans="1:8" ht="15" customHeight="1" x14ac:dyDescent="0.2">
      <c r="A1" s="79" t="s">
        <v>80</v>
      </c>
      <c r="B1" s="78"/>
      <c r="C1" s="78"/>
      <c r="D1" s="78"/>
      <c r="E1" s="78"/>
      <c r="F1" s="78"/>
      <c r="G1" s="78"/>
    </row>
    <row r="2" spans="1:8" ht="15" customHeight="1" thickBot="1" x14ac:dyDescent="0.25">
      <c r="B2" s="22"/>
      <c r="C2" s="22"/>
      <c r="G2" s="77" t="s">
        <v>2</v>
      </c>
    </row>
    <row r="3" spans="1:8" ht="31.5" customHeight="1" thickBot="1" x14ac:dyDescent="0.25">
      <c r="A3" s="72" t="s">
        <v>3</v>
      </c>
      <c r="B3" s="72" t="s">
        <v>4</v>
      </c>
      <c r="C3" s="72" t="s">
        <v>8</v>
      </c>
      <c r="D3" s="73" t="s">
        <v>67</v>
      </c>
      <c r="E3" s="73" t="s">
        <v>68</v>
      </c>
      <c r="F3" s="73" t="s">
        <v>69</v>
      </c>
      <c r="G3" s="73" t="s">
        <v>70</v>
      </c>
    </row>
    <row r="4" spans="1:8" s="22" customFormat="1" ht="15" customHeight="1" x14ac:dyDescent="0.2">
      <c r="A4" s="92" t="s">
        <v>74</v>
      </c>
      <c r="B4" s="80" t="s">
        <v>75</v>
      </c>
      <c r="C4" s="53" t="s">
        <v>71</v>
      </c>
      <c r="D4" s="27">
        <f>+Mapa_36!I23</f>
        <v>449184.24</v>
      </c>
      <c r="E4" s="28">
        <f>+Mapa_36!I24-Mapa_36!I23</f>
        <v>5144293.2699999986</v>
      </c>
      <c r="F4" s="28">
        <f>+Mapa_37!J15</f>
        <v>4920595.8099999996</v>
      </c>
      <c r="G4" s="28">
        <f>+D4+E4-F4</f>
        <v>672881.69999999925</v>
      </c>
      <c r="H4" s="29"/>
    </row>
    <row r="5" spans="1:8" s="22" customFormat="1" ht="15" customHeight="1" x14ac:dyDescent="0.2">
      <c r="A5" s="91"/>
      <c r="B5" s="30"/>
      <c r="C5" s="32" t="s">
        <v>72</v>
      </c>
      <c r="D5" s="41">
        <v>32154.7</v>
      </c>
      <c r="E5" s="42">
        <v>18953008.98</v>
      </c>
      <c r="F5" s="34">
        <v>18925620.559999999</v>
      </c>
      <c r="G5" s="34">
        <f>+D5+E5-F5</f>
        <v>59543.120000001043</v>
      </c>
    </row>
    <row r="6" spans="1:8" s="22" customFormat="1" ht="15" customHeight="1" x14ac:dyDescent="0.2">
      <c r="A6" s="91"/>
      <c r="B6" s="136" t="s">
        <v>79</v>
      </c>
      <c r="C6" s="138"/>
      <c r="D6" s="74">
        <f>+D5+D4</f>
        <v>481338.94</v>
      </c>
      <c r="E6" s="74">
        <f>+E5+E4</f>
        <v>24097302.25</v>
      </c>
      <c r="F6" s="74">
        <f>+F5+F4</f>
        <v>23846216.369999997</v>
      </c>
      <c r="G6" s="74">
        <f>+G5+G4</f>
        <v>732424.8200000003</v>
      </c>
      <c r="H6" s="29"/>
    </row>
    <row r="7" spans="1:8" ht="15" customHeight="1" thickBot="1" x14ac:dyDescent="0.25">
      <c r="A7" s="50" t="s">
        <v>77</v>
      </c>
      <c r="B7" s="50"/>
      <c r="C7" s="51"/>
      <c r="D7" s="71">
        <f>+D6</f>
        <v>481338.94</v>
      </c>
      <c r="E7" s="71">
        <f>+E6</f>
        <v>24097302.25</v>
      </c>
      <c r="F7" s="71">
        <f>+F6</f>
        <v>23846216.369999997</v>
      </c>
      <c r="G7" s="71">
        <f>+G6</f>
        <v>732424.8200000003</v>
      </c>
    </row>
    <row r="9" spans="1:8" ht="15" customHeight="1" x14ac:dyDescent="0.2">
      <c r="E9" s="55"/>
      <c r="F9" s="55"/>
    </row>
    <row r="10" spans="1:8" ht="15" customHeight="1" x14ac:dyDescent="0.2">
      <c r="D10" s="55"/>
      <c r="E10" s="55"/>
    </row>
    <row r="11" spans="1:8" ht="15" customHeight="1" x14ac:dyDescent="0.2">
      <c r="D11" s="55"/>
    </row>
  </sheetData>
  <mergeCells count="1">
    <mergeCell ref="B6:C6"/>
  </mergeCells>
  <printOptions horizontalCentered="1"/>
  <pageMargins left="0.70866141732283472" right="0.70866141732283472" top="0.59055118110236227" bottom="0.55118110236220474" header="0.31496062992125984" footer="0.31496062992125984"/>
  <pageSetup scale="69" fitToHeight="37" orientation="landscape" horizontalDpi="4294967295" verticalDpi="4294967295" r:id="rId1"/>
  <rowBreaks count="1" manualBreakCount="1">
    <brk id="2" max="16383" man="1"/>
  </rowBreaks>
  <ignoredErrors>
    <ignoredError sqref="G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A1:O868"/>
  <sheetViews>
    <sheetView showGridLines="0" zoomScaleNormal="100" zoomScaleSheetLayoutView="142" workbookViewId="0">
      <pane xSplit="1" ySplit="3" topLeftCell="B831" activePane="bottomRight" state="frozen"/>
      <selection pane="topRight" activeCell="B30" sqref="B30"/>
      <selection pane="bottomLeft" activeCell="B30" sqref="B30"/>
      <selection pane="bottomRight" activeCell="F857" sqref="F857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5" width="7.28515625" style="21" customWidth="1"/>
    <col min="6" max="6" width="34.85546875" style="21" customWidth="1"/>
    <col min="7" max="9" width="14.28515625" style="21" customWidth="1"/>
    <col min="10" max="16384" width="23.28515625" style="21"/>
  </cols>
  <sheetData>
    <row r="1" spans="1:10" ht="15" customHeight="1" x14ac:dyDescent="0.2">
      <c r="A1" s="79" t="s">
        <v>81</v>
      </c>
      <c r="B1" s="78"/>
      <c r="C1" s="78"/>
      <c r="D1" s="78"/>
      <c r="E1" s="78"/>
      <c r="F1" s="78"/>
      <c r="G1" s="78"/>
      <c r="H1" s="78"/>
      <c r="I1" s="78"/>
    </row>
    <row r="2" spans="1:10" ht="15" customHeight="1" thickBot="1" x14ac:dyDescent="0.25">
      <c r="B2" s="22"/>
      <c r="C2" s="22"/>
      <c r="D2" s="22"/>
      <c r="E2" s="22"/>
      <c r="F2" s="22"/>
      <c r="I2" s="77" t="s">
        <v>2</v>
      </c>
    </row>
    <row r="3" spans="1:10" ht="31.5" customHeight="1" thickBot="1" x14ac:dyDescent="0.25">
      <c r="A3" s="72" t="s">
        <v>3</v>
      </c>
      <c r="B3" s="72" t="s">
        <v>4</v>
      </c>
      <c r="C3" s="72" t="s">
        <v>5</v>
      </c>
      <c r="D3" s="73" t="s">
        <v>6</v>
      </c>
      <c r="E3" s="72" t="s">
        <v>7</v>
      </c>
      <c r="F3" s="72" t="s">
        <v>8</v>
      </c>
      <c r="G3" s="73" t="s">
        <v>9</v>
      </c>
      <c r="H3" s="73" t="s">
        <v>10</v>
      </c>
      <c r="I3" s="73" t="s">
        <v>11</v>
      </c>
    </row>
    <row r="4" spans="1:10" s="22" customFormat="1" ht="15" customHeight="1" x14ac:dyDescent="0.2">
      <c r="A4" s="92" t="s">
        <v>82</v>
      </c>
      <c r="B4" s="142" t="s">
        <v>83</v>
      </c>
      <c r="C4" s="52" t="s">
        <v>14</v>
      </c>
      <c r="D4" s="31" t="s">
        <v>15</v>
      </c>
      <c r="E4" s="31" t="s">
        <v>15</v>
      </c>
      <c r="F4" s="32" t="s">
        <v>16</v>
      </c>
      <c r="G4" s="110">
        <v>0</v>
      </c>
      <c r="H4" s="111">
        <v>0</v>
      </c>
      <c r="I4" s="48">
        <v>0</v>
      </c>
      <c r="J4" s="29"/>
    </row>
    <row r="5" spans="1:10" s="22" customFormat="1" ht="15" customHeight="1" x14ac:dyDescent="0.2">
      <c r="A5" s="91"/>
      <c r="B5" s="147"/>
      <c r="C5" s="52" t="s">
        <v>17</v>
      </c>
      <c r="D5" s="31" t="s">
        <v>15</v>
      </c>
      <c r="E5" s="31" t="s">
        <v>15</v>
      </c>
      <c r="F5" s="32" t="s">
        <v>18</v>
      </c>
      <c r="G5" s="112">
        <v>0</v>
      </c>
      <c r="H5" s="113">
        <v>0</v>
      </c>
      <c r="I5" s="104">
        <v>0</v>
      </c>
      <c r="J5" s="29"/>
    </row>
    <row r="6" spans="1:10" s="22" customFormat="1" ht="15" customHeight="1" x14ac:dyDescent="0.2">
      <c r="A6" s="91"/>
      <c r="B6" s="57"/>
      <c r="C6" s="38" t="s">
        <v>19</v>
      </c>
      <c r="D6" s="31" t="s">
        <v>15</v>
      </c>
      <c r="E6" s="31" t="s">
        <v>15</v>
      </c>
      <c r="F6" s="32" t="s">
        <v>20</v>
      </c>
      <c r="G6" s="112">
        <v>0</v>
      </c>
      <c r="H6" s="113">
        <v>0</v>
      </c>
      <c r="I6" s="104">
        <v>0</v>
      </c>
      <c r="J6" s="29"/>
    </row>
    <row r="7" spans="1:10" s="22" customFormat="1" ht="15" customHeight="1" x14ac:dyDescent="0.2">
      <c r="A7" s="58"/>
      <c r="B7" s="57"/>
      <c r="C7" s="38" t="s">
        <v>21</v>
      </c>
      <c r="D7" s="31" t="s">
        <v>15</v>
      </c>
      <c r="E7" s="31" t="s">
        <v>15</v>
      </c>
      <c r="F7" s="32" t="s">
        <v>22</v>
      </c>
      <c r="G7" s="112">
        <v>10</v>
      </c>
      <c r="H7" s="113">
        <v>10</v>
      </c>
      <c r="I7" s="104">
        <v>0</v>
      </c>
      <c r="J7" s="29"/>
    </row>
    <row r="8" spans="1:10" s="22" customFormat="1" ht="15" customHeight="1" x14ac:dyDescent="0.2">
      <c r="A8" s="58"/>
      <c r="B8" s="57"/>
      <c r="C8" s="38" t="s">
        <v>23</v>
      </c>
      <c r="D8" s="31" t="s">
        <v>15</v>
      </c>
      <c r="E8" s="31" t="s">
        <v>15</v>
      </c>
      <c r="F8" s="32" t="s">
        <v>24</v>
      </c>
      <c r="G8" s="112">
        <v>0</v>
      </c>
      <c r="H8" s="113">
        <v>0</v>
      </c>
      <c r="I8" s="104">
        <v>0</v>
      </c>
      <c r="J8" s="29"/>
    </row>
    <row r="9" spans="1:10" s="22" customFormat="1" ht="15" customHeight="1" x14ac:dyDescent="0.2">
      <c r="A9" s="58"/>
      <c r="B9" s="57"/>
      <c r="C9" s="38" t="s">
        <v>25</v>
      </c>
      <c r="D9" s="31" t="s">
        <v>15</v>
      </c>
      <c r="E9" s="31" t="s">
        <v>15</v>
      </c>
      <c r="F9" s="32" t="s">
        <v>26</v>
      </c>
      <c r="G9" s="112">
        <v>1050205</v>
      </c>
      <c r="H9" s="113">
        <v>1110205</v>
      </c>
      <c r="I9" s="104">
        <v>1049994.3899999999</v>
      </c>
      <c r="J9" s="29"/>
    </row>
    <row r="10" spans="1:10" s="22" customFormat="1" ht="15" customHeight="1" x14ac:dyDescent="0.2">
      <c r="A10" s="58"/>
      <c r="B10" s="57"/>
      <c r="C10" s="38"/>
      <c r="D10" s="31"/>
      <c r="E10" s="31"/>
      <c r="F10" s="35" t="s">
        <v>27</v>
      </c>
      <c r="G10" s="112">
        <v>1050000</v>
      </c>
      <c r="H10" s="113">
        <v>1110000</v>
      </c>
      <c r="I10" s="104">
        <v>1049994.3899999999</v>
      </c>
      <c r="J10" s="29"/>
    </row>
    <row r="11" spans="1:10" s="22" customFormat="1" ht="15" customHeight="1" x14ac:dyDescent="0.2">
      <c r="A11" s="58"/>
      <c r="B11" s="57"/>
      <c r="C11" s="38"/>
      <c r="D11" s="31"/>
      <c r="E11" s="31"/>
      <c r="F11" s="36" t="s">
        <v>28</v>
      </c>
      <c r="G11" s="112">
        <v>0</v>
      </c>
      <c r="H11" s="113">
        <v>0</v>
      </c>
      <c r="I11" s="104">
        <v>0</v>
      </c>
      <c r="J11" s="29"/>
    </row>
    <row r="12" spans="1:10" s="22" customFormat="1" ht="15" customHeight="1" x14ac:dyDescent="0.2">
      <c r="A12" s="58"/>
      <c r="B12" s="57"/>
      <c r="C12" s="38" t="s">
        <v>29</v>
      </c>
      <c r="D12" s="31" t="s">
        <v>15</v>
      </c>
      <c r="E12" s="31" t="s">
        <v>15</v>
      </c>
      <c r="F12" s="32" t="s">
        <v>30</v>
      </c>
      <c r="G12" s="112">
        <v>38505</v>
      </c>
      <c r="H12" s="113">
        <v>38505</v>
      </c>
      <c r="I12" s="104">
        <v>17767.29</v>
      </c>
      <c r="J12" s="29"/>
    </row>
    <row r="13" spans="1:10" s="22" customFormat="1" ht="15" customHeight="1" x14ac:dyDescent="0.2">
      <c r="A13" s="58"/>
      <c r="B13" s="57"/>
      <c r="C13" s="38" t="s">
        <v>31</v>
      </c>
      <c r="D13" s="31" t="s">
        <v>15</v>
      </c>
      <c r="E13" s="31" t="s">
        <v>15</v>
      </c>
      <c r="F13" s="32" t="s">
        <v>32</v>
      </c>
      <c r="G13" s="112">
        <v>1000</v>
      </c>
      <c r="H13" s="113">
        <v>1000</v>
      </c>
      <c r="I13" s="104">
        <v>0</v>
      </c>
      <c r="J13" s="29"/>
    </row>
    <row r="14" spans="1:10" s="22" customFormat="1" ht="15" customHeight="1" x14ac:dyDescent="0.2">
      <c r="A14" s="58"/>
      <c r="B14" s="57"/>
      <c r="C14" s="38" t="s">
        <v>33</v>
      </c>
      <c r="D14" s="31" t="s">
        <v>15</v>
      </c>
      <c r="E14" s="31" t="s">
        <v>15</v>
      </c>
      <c r="F14" s="32" t="s">
        <v>34</v>
      </c>
      <c r="G14" s="112">
        <v>0</v>
      </c>
      <c r="H14" s="113">
        <v>0</v>
      </c>
      <c r="I14" s="104">
        <v>0</v>
      </c>
      <c r="J14" s="29"/>
    </row>
    <row r="15" spans="1:10" s="22" customFormat="1" ht="15" customHeight="1" x14ac:dyDescent="0.2">
      <c r="A15" s="58"/>
      <c r="B15" s="57"/>
      <c r="C15" s="38" t="s">
        <v>35</v>
      </c>
      <c r="D15" s="31" t="s">
        <v>15</v>
      </c>
      <c r="E15" s="31" t="s">
        <v>15</v>
      </c>
      <c r="F15" s="32" t="s">
        <v>36</v>
      </c>
      <c r="G15" s="112">
        <v>3862439</v>
      </c>
      <c r="H15" s="113">
        <v>3926044</v>
      </c>
      <c r="I15" s="104">
        <v>456527.56</v>
      </c>
      <c r="J15" s="29"/>
    </row>
    <row r="16" spans="1:10" s="22" customFormat="1" ht="15" customHeight="1" x14ac:dyDescent="0.2">
      <c r="A16" s="58"/>
      <c r="B16" s="57"/>
      <c r="C16" s="38"/>
      <c r="D16" s="31"/>
      <c r="E16" s="31"/>
      <c r="F16" s="35" t="s">
        <v>27</v>
      </c>
      <c r="G16" s="112">
        <v>0</v>
      </c>
      <c r="H16" s="113">
        <v>65105</v>
      </c>
      <c r="I16" s="104">
        <v>62776.46</v>
      </c>
      <c r="J16" s="29"/>
    </row>
    <row r="17" spans="1:10" s="22" customFormat="1" ht="15" customHeight="1" x14ac:dyDescent="0.2">
      <c r="A17" s="58"/>
      <c r="B17" s="57"/>
      <c r="C17" s="38"/>
      <c r="D17" s="31"/>
      <c r="E17" s="31"/>
      <c r="F17" s="36" t="s">
        <v>28</v>
      </c>
      <c r="G17" s="112">
        <v>3862439</v>
      </c>
      <c r="H17" s="113">
        <v>3860939</v>
      </c>
      <c r="I17" s="104">
        <v>393751.1</v>
      </c>
      <c r="J17" s="29"/>
    </row>
    <row r="18" spans="1:10" s="22" customFormat="1" ht="15" customHeight="1" x14ac:dyDescent="0.2">
      <c r="A18" s="58"/>
      <c r="B18" s="57"/>
      <c r="C18" s="38" t="s">
        <v>37</v>
      </c>
      <c r="D18" s="31" t="s">
        <v>15</v>
      </c>
      <c r="E18" s="31" t="s">
        <v>15</v>
      </c>
      <c r="F18" s="32" t="s">
        <v>38</v>
      </c>
      <c r="G18" s="112">
        <v>0</v>
      </c>
      <c r="H18" s="113">
        <v>0</v>
      </c>
      <c r="I18" s="104">
        <v>0</v>
      </c>
      <c r="J18" s="29"/>
    </row>
    <row r="19" spans="1:10" s="22" customFormat="1" ht="15" customHeight="1" x14ac:dyDescent="0.2">
      <c r="A19" s="58"/>
      <c r="B19" s="57"/>
      <c r="C19" s="38" t="s">
        <v>39</v>
      </c>
      <c r="D19" s="31" t="s">
        <v>15</v>
      </c>
      <c r="E19" s="31" t="s">
        <v>15</v>
      </c>
      <c r="F19" s="32" t="s">
        <v>40</v>
      </c>
      <c r="G19" s="112">
        <v>0</v>
      </c>
      <c r="H19" s="113">
        <v>0</v>
      </c>
      <c r="I19" s="104">
        <v>0</v>
      </c>
      <c r="J19" s="29"/>
    </row>
    <row r="20" spans="1:10" s="22" customFormat="1" ht="15" customHeight="1" x14ac:dyDescent="0.2">
      <c r="A20" s="58"/>
      <c r="B20" s="57"/>
      <c r="C20" s="38" t="s">
        <v>41</v>
      </c>
      <c r="D20" s="31" t="s">
        <v>15</v>
      </c>
      <c r="E20" s="31" t="s">
        <v>15</v>
      </c>
      <c r="F20" s="32" t="s">
        <v>42</v>
      </c>
      <c r="G20" s="112">
        <v>0</v>
      </c>
      <c r="H20" s="113">
        <v>0</v>
      </c>
      <c r="I20" s="104">
        <v>0</v>
      </c>
      <c r="J20" s="29"/>
    </row>
    <row r="21" spans="1:10" s="22" customFormat="1" ht="15" customHeight="1" x14ac:dyDescent="0.2">
      <c r="A21" s="58"/>
      <c r="B21" s="57"/>
      <c r="C21" s="38" t="s">
        <v>43</v>
      </c>
      <c r="D21" s="31" t="s">
        <v>15</v>
      </c>
      <c r="E21" s="31" t="s">
        <v>15</v>
      </c>
      <c r="F21" s="32" t="s">
        <v>44</v>
      </c>
      <c r="G21" s="112">
        <v>0</v>
      </c>
      <c r="H21" s="113">
        <v>0</v>
      </c>
      <c r="I21" s="104">
        <v>0</v>
      </c>
      <c r="J21" s="29"/>
    </row>
    <row r="22" spans="1:10" s="22" customFormat="1" ht="15" customHeight="1" x14ac:dyDescent="0.2">
      <c r="A22" s="58"/>
      <c r="B22" s="57"/>
      <c r="C22" s="38" t="s">
        <v>45</v>
      </c>
      <c r="D22" s="31" t="s">
        <v>15</v>
      </c>
      <c r="E22" s="31" t="s">
        <v>15</v>
      </c>
      <c r="F22" s="32" t="s">
        <v>46</v>
      </c>
      <c r="G22" s="112">
        <v>0</v>
      </c>
      <c r="H22" s="113">
        <v>0</v>
      </c>
      <c r="I22" s="104">
        <v>0</v>
      </c>
      <c r="J22" s="29"/>
    </row>
    <row r="23" spans="1:10" s="22" customFormat="1" ht="15" customHeight="1" x14ac:dyDescent="0.2">
      <c r="A23" s="58"/>
      <c r="B23" s="57"/>
      <c r="C23" s="39" t="s">
        <v>47</v>
      </c>
      <c r="D23" s="98" t="s">
        <v>15</v>
      </c>
      <c r="E23" s="98" t="s">
        <v>15</v>
      </c>
      <c r="F23" s="40" t="s">
        <v>48</v>
      </c>
      <c r="G23" s="112">
        <v>0</v>
      </c>
      <c r="H23" s="113">
        <v>271737</v>
      </c>
      <c r="I23" s="104">
        <v>271735.5</v>
      </c>
      <c r="J23" s="29"/>
    </row>
    <row r="24" spans="1:10" s="22" customFormat="1" ht="15" customHeight="1" x14ac:dyDescent="0.2">
      <c r="A24" s="58"/>
      <c r="B24" s="144" t="s">
        <v>84</v>
      </c>
      <c r="C24" s="145"/>
      <c r="D24" s="145"/>
      <c r="E24" s="145"/>
      <c r="F24" s="146"/>
      <c r="G24" s="114">
        <f>+SUM(G4:G23)-G16-G17-G10-G11</f>
        <v>4952159</v>
      </c>
      <c r="H24" s="114">
        <f>+SUM(H4:H23)-H16-H17-H10-H11</f>
        <v>5347501</v>
      </c>
      <c r="I24" s="70">
        <f>+SUM(I4:I23)-I16-I17-I10-I11</f>
        <v>1796024.74</v>
      </c>
      <c r="J24" s="29"/>
    </row>
    <row r="25" spans="1:10" s="22" customFormat="1" ht="15" customHeight="1" x14ac:dyDescent="0.2">
      <c r="A25" s="58"/>
      <c r="B25" s="142" t="s">
        <v>85</v>
      </c>
      <c r="C25" s="52" t="s">
        <v>14</v>
      </c>
      <c r="D25" s="31" t="s">
        <v>15</v>
      </c>
      <c r="E25" s="31" t="s">
        <v>15</v>
      </c>
      <c r="F25" s="32" t="s">
        <v>16</v>
      </c>
      <c r="G25" s="116">
        <v>0</v>
      </c>
      <c r="H25" s="117">
        <v>0</v>
      </c>
      <c r="I25" s="48">
        <v>0</v>
      </c>
      <c r="J25" s="29"/>
    </row>
    <row r="26" spans="1:10" s="22" customFormat="1" ht="15" customHeight="1" x14ac:dyDescent="0.2">
      <c r="A26" s="58"/>
      <c r="B26" s="143"/>
      <c r="C26" s="52" t="s">
        <v>17</v>
      </c>
      <c r="D26" s="31" t="s">
        <v>15</v>
      </c>
      <c r="E26" s="31" t="s">
        <v>15</v>
      </c>
      <c r="F26" s="32" t="s">
        <v>18</v>
      </c>
      <c r="G26" s="112">
        <v>0</v>
      </c>
      <c r="H26" s="113">
        <v>0</v>
      </c>
      <c r="I26" s="104">
        <v>0</v>
      </c>
      <c r="J26" s="29"/>
    </row>
    <row r="27" spans="1:10" s="22" customFormat="1" ht="15" customHeight="1" x14ac:dyDescent="0.2">
      <c r="A27" s="58"/>
      <c r="B27" s="57"/>
      <c r="C27" s="38" t="s">
        <v>19</v>
      </c>
      <c r="D27" s="31" t="s">
        <v>15</v>
      </c>
      <c r="E27" s="31" t="s">
        <v>15</v>
      </c>
      <c r="F27" s="32" t="s">
        <v>20</v>
      </c>
      <c r="G27" s="112">
        <v>0</v>
      </c>
      <c r="H27" s="113">
        <v>0</v>
      </c>
      <c r="I27" s="104">
        <v>0</v>
      </c>
      <c r="J27" s="29"/>
    </row>
    <row r="28" spans="1:10" s="22" customFormat="1" ht="15" customHeight="1" x14ac:dyDescent="0.2">
      <c r="A28" s="58"/>
      <c r="B28" s="57"/>
      <c r="C28" s="38" t="s">
        <v>21</v>
      </c>
      <c r="D28" s="31" t="s">
        <v>15</v>
      </c>
      <c r="E28" s="31" t="s">
        <v>15</v>
      </c>
      <c r="F28" s="32" t="s">
        <v>22</v>
      </c>
      <c r="G28" s="112">
        <v>1200</v>
      </c>
      <c r="H28" s="113">
        <v>3200</v>
      </c>
      <c r="I28" s="104">
        <v>2679.99</v>
      </c>
      <c r="J28" s="29"/>
    </row>
    <row r="29" spans="1:10" s="22" customFormat="1" ht="15" customHeight="1" x14ac:dyDescent="0.2">
      <c r="A29" s="58"/>
      <c r="B29" s="57"/>
      <c r="C29" s="38" t="s">
        <v>23</v>
      </c>
      <c r="D29" s="31" t="s">
        <v>15</v>
      </c>
      <c r="E29" s="31" t="s">
        <v>15</v>
      </c>
      <c r="F29" s="32" t="s">
        <v>24</v>
      </c>
      <c r="G29" s="112">
        <v>0</v>
      </c>
      <c r="H29" s="113">
        <v>0</v>
      </c>
      <c r="I29" s="104">
        <v>0</v>
      </c>
      <c r="J29" s="29"/>
    </row>
    <row r="30" spans="1:10" s="22" customFormat="1" ht="15" customHeight="1" x14ac:dyDescent="0.2">
      <c r="A30" s="58"/>
      <c r="B30" s="57"/>
      <c r="C30" s="38" t="s">
        <v>25</v>
      </c>
      <c r="D30" s="31" t="s">
        <v>15</v>
      </c>
      <c r="E30" s="31" t="s">
        <v>15</v>
      </c>
      <c r="F30" s="32" t="s">
        <v>26</v>
      </c>
      <c r="G30" s="112">
        <v>9426910</v>
      </c>
      <c r="H30" s="113">
        <v>10890219</v>
      </c>
      <c r="I30" s="104">
        <v>10823154.870000001</v>
      </c>
      <c r="J30" s="29"/>
    </row>
    <row r="31" spans="1:10" s="22" customFormat="1" ht="15" customHeight="1" x14ac:dyDescent="0.2">
      <c r="A31" s="58"/>
      <c r="B31" s="57"/>
      <c r="C31" s="38"/>
      <c r="D31" s="31"/>
      <c r="E31" s="31"/>
      <c r="F31" s="65" t="s">
        <v>27</v>
      </c>
      <c r="G31" s="112">
        <v>9426910</v>
      </c>
      <c r="H31" s="113">
        <v>10887114</v>
      </c>
      <c r="I31" s="104">
        <v>10820049.880000001</v>
      </c>
      <c r="J31" s="29"/>
    </row>
    <row r="32" spans="1:10" s="22" customFormat="1" ht="15" customHeight="1" x14ac:dyDescent="0.2">
      <c r="A32" s="58"/>
      <c r="B32" s="57"/>
      <c r="C32" s="38"/>
      <c r="D32" s="31"/>
      <c r="E32" s="31"/>
      <c r="F32" s="90" t="s">
        <v>28</v>
      </c>
      <c r="G32" s="112">
        <v>0</v>
      </c>
      <c r="H32" s="113">
        <v>0</v>
      </c>
      <c r="I32" s="104">
        <v>0</v>
      </c>
      <c r="J32" s="29"/>
    </row>
    <row r="33" spans="1:10" s="22" customFormat="1" ht="15" customHeight="1" x14ac:dyDescent="0.2">
      <c r="A33" s="58"/>
      <c r="B33" s="57"/>
      <c r="C33" s="38" t="s">
        <v>29</v>
      </c>
      <c r="D33" s="31" t="s">
        <v>15</v>
      </c>
      <c r="E33" s="31" t="s">
        <v>15</v>
      </c>
      <c r="F33" s="32" t="s">
        <v>30</v>
      </c>
      <c r="G33" s="112">
        <v>113250</v>
      </c>
      <c r="H33" s="113">
        <v>220740</v>
      </c>
      <c r="I33" s="104">
        <v>186414.31999999998</v>
      </c>
      <c r="J33" s="29"/>
    </row>
    <row r="34" spans="1:10" s="22" customFormat="1" ht="15" customHeight="1" x14ac:dyDescent="0.2">
      <c r="A34" s="58"/>
      <c r="B34" s="57"/>
      <c r="C34" s="38" t="s">
        <v>31</v>
      </c>
      <c r="D34" s="31" t="s">
        <v>15</v>
      </c>
      <c r="E34" s="31" t="s">
        <v>15</v>
      </c>
      <c r="F34" s="32" t="s">
        <v>32</v>
      </c>
      <c r="G34" s="112">
        <v>900</v>
      </c>
      <c r="H34" s="113">
        <v>2900</v>
      </c>
      <c r="I34" s="104">
        <v>1972.37</v>
      </c>
      <c r="J34" s="29"/>
    </row>
    <row r="35" spans="1:10" s="22" customFormat="1" ht="15" customHeight="1" x14ac:dyDescent="0.2">
      <c r="A35" s="58"/>
      <c r="B35" s="57"/>
      <c r="C35" s="38" t="s">
        <v>33</v>
      </c>
      <c r="D35" s="31" t="s">
        <v>15</v>
      </c>
      <c r="E35" s="31" t="s">
        <v>15</v>
      </c>
      <c r="F35" s="32" t="s">
        <v>34</v>
      </c>
      <c r="G35" s="112">
        <v>0</v>
      </c>
      <c r="H35" s="113">
        <v>0</v>
      </c>
      <c r="I35" s="104">
        <v>0</v>
      </c>
      <c r="J35" s="29"/>
    </row>
    <row r="36" spans="1:10" s="22" customFormat="1" ht="15" customHeight="1" x14ac:dyDescent="0.2">
      <c r="A36" s="58"/>
      <c r="B36" s="57"/>
      <c r="C36" s="38" t="s">
        <v>35</v>
      </c>
      <c r="D36" s="31" t="s">
        <v>15</v>
      </c>
      <c r="E36" s="31" t="s">
        <v>15</v>
      </c>
      <c r="F36" s="32" t="s">
        <v>36</v>
      </c>
      <c r="G36" s="112">
        <v>0</v>
      </c>
      <c r="H36" s="113">
        <v>717480</v>
      </c>
      <c r="I36" s="104">
        <v>668491.34</v>
      </c>
      <c r="J36" s="29"/>
    </row>
    <row r="37" spans="1:10" s="22" customFormat="1" ht="15" customHeight="1" x14ac:dyDescent="0.2">
      <c r="A37" s="58"/>
      <c r="B37" s="57"/>
      <c r="C37" s="38"/>
      <c r="D37" s="31"/>
      <c r="E37" s="31"/>
      <c r="F37" s="65" t="s">
        <v>27</v>
      </c>
      <c r="G37" s="112">
        <v>0</v>
      </c>
      <c r="H37" s="113">
        <v>717480</v>
      </c>
      <c r="I37" s="104">
        <v>668491.34</v>
      </c>
      <c r="J37" s="29"/>
    </row>
    <row r="38" spans="1:10" s="22" customFormat="1" ht="15" customHeight="1" x14ac:dyDescent="0.2">
      <c r="A38" s="58"/>
      <c r="B38" s="57"/>
      <c r="C38" s="38"/>
      <c r="D38" s="31"/>
      <c r="E38" s="31"/>
      <c r="F38" s="90" t="s">
        <v>28</v>
      </c>
      <c r="G38" s="112">
        <v>0</v>
      </c>
      <c r="H38" s="113">
        <v>0</v>
      </c>
      <c r="I38" s="104">
        <v>0</v>
      </c>
      <c r="J38" s="29"/>
    </row>
    <row r="39" spans="1:10" s="22" customFormat="1" ht="15" customHeight="1" x14ac:dyDescent="0.2">
      <c r="A39" s="58"/>
      <c r="B39" s="57"/>
      <c r="C39" s="38" t="s">
        <v>37</v>
      </c>
      <c r="D39" s="31" t="s">
        <v>15</v>
      </c>
      <c r="E39" s="31" t="s">
        <v>15</v>
      </c>
      <c r="F39" s="32" t="s">
        <v>38</v>
      </c>
      <c r="G39" s="112">
        <v>0</v>
      </c>
      <c r="H39" s="113">
        <v>0</v>
      </c>
      <c r="I39" s="104">
        <v>0</v>
      </c>
      <c r="J39" s="29"/>
    </row>
    <row r="40" spans="1:10" s="22" customFormat="1" ht="15" customHeight="1" x14ac:dyDescent="0.2">
      <c r="A40" s="58"/>
      <c r="B40" s="57"/>
      <c r="C40" s="38" t="s">
        <v>39</v>
      </c>
      <c r="D40" s="31" t="s">
        <v>15</v>
      </c>
      <c r="E40" s="31" t="s">
        <v>15</v>
      </c>
      <c r="F40" s="32" t="s">
        <v>40</v>
      </c>
      <c r="G40" s="112">
        <v>0</v>
      </c>
      <c r="H40" s="113">
        <v>0</v>
      </c>
      <c r="I40" s="104">
        <v>0</v>
      </c>
      <c r="J40" s="29"/>
    </row>
    <row r="41" spans="1:10" s="22" customFormat="1" ht="15" customHeight="1" x14ac:dyDescent="0.2">
      <c r="A41" s="58"/>
      <c r="B41" s="57"/>
      <c r="C41" s="38" t="s">
        <v>41</v>
      </c>
      <c r="D41" s="31" t="s">
        <v>15</v>
      </c>
      <c r="E41" s="31" t="s">
        <v>15</v>
      </c>
      <c r="F41" s="32" t="s">
        <v>42</v>
      </c>
      <c r="G41" s="112">
        <v>0</v>
      </c>
      <c r="H41" s="113">
        <v>0</v>
      </c>
      <c r="I41" s="104">
        <v>0</v>
      </c>
      <c r="J41" s="29"/>
    </row>
    <row r="42" spans="1:10" s="22" customFormat="1" ht="15" customHeight="1" x14ac:dyDescent="0.2">
      <c r="A42" s="58"/>
      <c r="B42" s="57"/>
      <c r="C42" s="38" t="s">
        <v>43</v>
      </c>
      <c r="D42" s="31" t="s">
        <v>15</v>
      </c>
      <c r="E42" s="31" t="s">
        <v>15</v>
      </c>
      <c r="F42" s="32" t="s">
        <v>44</v>
      </c>
      <c r="G42" s="112">
        <v>0</v>
      </c>
      <c r="H42" s="113">
        <v>0</v>
      </c>
      <c r="I42" s="104">
        <v>0</v>
      </c>
      <c r="J42" s="29"/>
    </row>
    <row r="43" spans="1:10" s="22" customFormat="1" ht="15" customHeight="1" x14ac:dyDescent="0.2">
      <c r="A43" s="58"/>
      <c r="B43" s="57"/>
      <c r="C43" s="38" t="s">
        <v>45</v>
      </c>
      <c r="D43" s="31" t="s">
        <v>15</v>
      </c>
      <c r="E43" s="31" t="s">
        <v>15</v>
      </c>
      <c r="F43" s="32" t="s">
        <v>46</v>
      </c>
      <c r="G43" s="112">
        <v>0</v>
      </c>
      <c r="H43" s="113">
        <v>1946</v>
      </c>
      <c r="I43" s="104">
        <v>1943.16</v>
      </c>
      <c r="J43" s="29"/>
    </row>
    <row r="44" spans="1:10" s="22" customFormat="1" ht="15" customHeight="1" x14ac:dyDescent="0.2">
      <c r="A44" s="58"/>
      <c r="B44" s="57"/>
      <c r="C44" s="39" t="s">
        <v>47</v>
      </c>
      <c r="D44" s="98" t="s">
        <v>15</v>
      </c>
      <c r="E44" s="98" t="s">
        <v>15</v>
      </c>
      <c r="F44" s="40" t="s">
        <v>48</v>
      </c>
      <c r="G44" s="112">
        <v>0</v>
      </c>
      <c r="H44" s="113">
        <v>13175</v>
      </c>
      <c r="I44" s="104">
        <v>13174.68</v>
      </c>
      <c r="J44" s="29"/>
    </row>
    <row r="45" spans="1:10" s="22" customFormat="1" ht="15" customHeight="1" x14ac:dyDescent="0.2">
      <c r="A45" s="58"/>
      <c r="B45" s="144" t="s">
        <v>86</v>
      </c>
      <c r="C45" s="145"/>
      <c r="D45" s="145"/>
      <c r="E45" s="145"/>
      <c r="F45" s="146"/>
      <c r="G45" s="114">
        <f>+SUM(G25:G44)-G37-G38-G31-G32</f>
        <v>9542260</v>
      </c>
      <c r="H45" s="114">
        <f>+SUM(H25:H44)-H37-H38-H31-H32</f>
        <v>11849660</v>
      </c>
      <c r="I45" s="70">
        <f>+SUM(I25:I44)-I37-I38-I31-I32</f>
        <v>11697830.730000002</v>
      </c>
      <c r="J45" s="29"/>
    </row>
    <row r="46" spans="1:10" s="22" customFormat="1" ht="15" customHeight="1" x14ac:dyDescent="0.2">
      <c r="A46" s="58"/>
      <c r="B46" s="142" t="s">
        <v>87</v>
      </c>
      <c r="C46" s="52" t="s">
        <v>14</v>
      </c>
      <c r="D46" s="31" t="s">
        <v>15</v>
      </c>
      <c r="E46" s="31" t="s">
        <v>15</v>
      </c>
      <c r="F46" s="32" t="s">
        <v>16</v>
      </c>
      <c r="G46" s="116">
        <v>0</v>
      </c>
      <c r="H46" s="117">
        <v>0</v>
      </c>
      <c r="I46" s="48">
        <v>0</v>
      </c>
      <c r="J46" s="29"/>
    </row>
    <row r="47" spans="1:10" s="22" customFormat="1" ht="15" customHeight="1" x14ac:dyDescent="0.2">
      <c r="A47" s="58"/>
      <c r="B47" s="143"/>
      <c r="C47" s="52" t="s">
        <v>17</v>
      </c>
      <c r="D47" s="31" t="s">
        <v>15</v>
      </c>
      <c r="E47" s="31" t="s">
        <v>15</v>
      </c>
      <c r="F47" s="32" t="s">
        <v>18</v>
      </c>
      <c r="G47" s="112">
        <v>0</v>
      </c>
      <c r="H47" s="113">
        <v>0</v>
      </c>
      <c r="I47" s="104">
        <v>0</v>
      </c>
      <c r="J47" s="29"/>
    </row>
    <row r="48" spans="1:10" s="22" customFormat="1" ht="15" customHeight="1" x14ac:dyDescent="0.2">
      <c r="A48" s="58"/>
      <c r="B48" s="57"/>
      <c r="C48" s="38" t="s">
        <v>19</v>
      </c>
      <c r="D48" s="31" t="s">
        <v>15</v>
      </c>
      <c r="E48" s="31" t="s">
        <v>15</v>
      </c>
      <c r="F48" s="32" t="s">
        <v>20</v>
      </c>
      <c r="G48" s="112">
        <v>0</v>
      </c>
      <c r="H48" s="113">
        <v>0</v>
      </c>
      <c r="I48" s="104">
        <v>0</v>
      </c>
      <c r="J48" s="29"/>
    </row>
    <row r="49" spans="1:10" s="22" customFormat="1" ht="15" customHeight="1" x14ac:dyDescent="0.2">
      <c r="A49" s="58"/>
      <c r="B49" s="57"/>
      <c r="C49" s="38" t="s">
        <v>21</v>
      </c>
      <c r="D49" s="31" t="s">
        <v>15</v>
      </c>
      <c r="E49" s="31" t="s">
        <v>15</v>
      </c>
      <c r="F49" s="32" t="s">
        <v>22</v>
      </c>
      <c r="G49" s="112">
        <v>2500</v>
      </c>
      <c r="H49" s="113">
        <v>2800</v>
      </c>
      <c r="I49" s="104">
        <v>3111.28</v>
      </c>
      <c r="J49" s="29"/>
    </row>
    <row r="50" spans="1:10" s="22" customFormat="1" ht="15" customHeight="1" x14ac:dyDescent="0.2">
      <c r="A50" s="58"/>
      <c r="B50" s="57"/>
      <c r="C50" s="38" t="s">
        <v>23</v>
      </c>
      <c r="D50" s="31" t="s">
        <v>15</v>
      </c>
      <c r="E50" s="31" t="s">
        <v>15</v>
      </c>
      <c r="F50" s="32" t="s">
        <v>24</v>
      </c>
      <c r="G50" s="112">
        <v>0</v>
      </c>
      <c r="H50" s="113">
        <v>0</v>
      </c>
      <c r="I50" s="104">
        <v>0</v>
      </c>
      <c r="J50" s="29"/>
    </row>
    <row r="51" spans="1:10" s="22" customFormat="1" ht="15" customHeight="1" x14ac:dyDescent="0.2">
      <c r="A51" s="58"/>
      <c r="B51" s="57"/>
      <c r="C51" s="38" t="s">
        <v>25</v>
      </c>
      <c r="D51" s="31" t="s">
        <v>15</v>
      </c>
      <c r="E51" s="31" t="s">
        <v>15</v>
      </c>
      <c r="F51" s="32" t="s">
        <v>26</v>
      </c>
      <c r="G51" s="112">
        <v>9146080</v>
      </c>
      <c r="H51" s="113">
        <v>11266974</v>
      </c>
      <c r="I51" s="104">
        <v>11180181.270000001</v>
      </c>
      <c r="J51" s="29"/>
    </row>
    <row r="52" spans="1:10" s="22" customFormat="1" ht="15" customHeight="1" x14ac:dyDescent="0.2">
      <c r="A52" s="58"/>
      <c r="B52" s="57"/>
      <c r="C52" s="38"/>
      <c r="D52" s="31"/>
      <c r="E52" s="31"/>
      <c r="F52" s="35" t="s">
        <v>27</v>
      </c>
      <c r="G52" s="112">
        <v>9138080</v>
      </c>
      <c r="H52" s="113">
        <v>11257706</v>
      </c>
      <c r="I52" s="104">
        <v>11174943.380000001</v>
      </c>
      <c r="J52" s="29"/>
    </row>
    <row r="53" spans="1:10" s="22" customFormat="1" ht="15" customHeight="1" x14ac:dyDescent="0.2">
      <c r="A53" s="58"/>
      <c r="B53" s="57"/>
      <c r="C53" s="38"/>
      <c r="D53" s="31"/>
      <c r="E53" s="31"/>
      <c r="F53" s="36" t="s">
        <v>28</v>
      </c>
      <c r="G53" s="112">
        <v>0</v>
      </c>
      <c r="H53" s="113">
        <v>0</v>
      </c>
      <c r="I53" s="104">
        <v>0</v>
      </c>
      <c r="J53" s="29"/>
    </row>
    <row r="54" spans="1:10" s="22" customFormat="1" ht="15" customHeight="1" x14ac:dyDescent="0.2">
      <c r="A54" s="58"/>
      <c r="B54" s="57"/>
      <c r="C54" s="38" t="s">
        <v>29</v>
      </c>
      <c r="D54" s="31" t="s">
        <v>15</v>
      </c>
      <c r="E54" s="31" t="s">
        <v>15</v>
      </c>
      <c r="F54" s="32" t="s">
        <v>30</v>
      </c>
      <c r="G54" s="112">
        <v>237400</v>
      </c>
      <c r="H54" s="113">
        <v>318968</v>
      </c>
      <c r="I54" s="104">
        <v>236864.81</v>
      </c>
      <c r="J54" s="29"/>
    </row>
    <row r="55" spans="1:10" s="22" customFormat="1" ht="15" customHeight="1" x14ac:dyDescent="0.2">
      <c r="A55" s="58"/>
      <c r="B55" s="57"/>
      <c r="C55" s="38" t="s">
        <v>31</v>
      </c>
      <c r="D55" s="31" t="s">
        <v>15</v>
      </c>
      <c r="E55" s="31" t="s">
        <v>15</v>
      </c>
      <c r="F55" s="32" t="s">
        <v>32</v>
      </c>
      <c r="G55" s="112">
        <v>2000</v>
      </c>
      <c r="H55" s="113">
        <v>6000</v>
      </c>
      <c r="I55" s="104">
        <v>4650</v>
      </c>
      <c r="J55" s="29"/>
    </row>
    <row r="56" spans="1:10" s="22" customFormat="1" ht="15" customHeight="1" x14ac:dyDescent="0.2">
      <c r="A56" s="58"/>
      <c r="B56" s="57"/>
      <c r="C56" s="38" t="s">
        <v>33</v>
      </c>
      <c r="D56" s="31" t="s">
        <v>15</v>
      </c>
      <c r="E56" s="31" t="s">
        <v>15</v>
      </c>
      <c r="F56" s="32" t="s">
        <v>34</v>
      </c>
      <c r="G56" s="112">
        <v>0</v>
      </c>
      <c r="H56" s="113">
        <v>0</v>
      </c>
      <c r="I56" s="104">
        <v>0</v>
      </c>
      <c r="J56" s="29"/>
    </row>
    <row r="57" spans="1:10" s="22" customFormat="1" ht="15" customHeight="1" x14ac:dyDescent="0.2">
      <c r="A57" s="58"/>
      <c r="B57" s="57"/>
      <c r="C57" s="38" t="s">
        <v>35</v>
      </c>
      <c r="D57" s="31" t="s">
        <v>15</v>
      </c>
      <c r="E57" s="31" t="s">
        <v>15</v>
      </c>
      <c r="F57" s="32" t="s">
        <v>36</v>
      </c>
      <c r="G57" s="112">
        <v>0</v>
      </c>
      <c r="H57" s="113">
        <v>751424</v>
      </c>
      <c r="I57" s="104">
        <v>729879.56</v>
      </c>
      <c r="J57" s="29"/>
    </row>
    <row r="58" spans="1:10" s="22" customFormat="1" ht="15" customHeight="1" x14ac:dyDescent="0.2">
      <c r="A58" s="58"/>
      <c r="B58" s="57"/>
      <c r="C58" s="38"/>
      <c r="D58" s="31"/>
      <c r="E58" s="31"/>
      <c r="F58" s="35" t="s">
        <v>27</v>
      </c>
      <c r="G58" s="112">
        <v>0</v>
      </c>
      <c r="H58" s="113">
        <v>751424</v>
      </c>
      <c r="I58" s="104">
        <v>729879.56</v>
      </c>
      <c r="J58" s="29"/>
    </row>
    <row r="59" spans="1:10" s="22" customFormat="1" ht="15" customHeight="1" x14ac:dyDescent="0.2">
      <c r="A59" s="58"/>
      <c r="B59" s="57"/>
      <c r="C59" s="38"/>
      <c r="D59" s="31"/>
      <c r="E59" s="31"/>
      <c r="F59" s="36" t="s">
        <v>28</v>
      </c>
      <c r="G59" s="112">
        <v>0</v>
      </c>
      <c r="H59" s="113">
        <v>0</v>
      </c>
      <c r="I59" s="104">
        <v>0</v>
      </c>
      <c r="J59" s="29"/>
    </row>
    <row r="60" spans="1:10" s="22" customFormat="1" ht="15" customHeight="1" x14ac:dyDescent="0.2">
      <c r="A60" s="58"/>
      <c r="B60" s="57"/>
      <c r="C60" s="38" t="s">
        <v>37</v>
      </c>
      <c r="D60" s="31" t="s">
        <v>15</v>
      </c>
      <c r="E60" s="31" t="s">
        <v>15</v>
      </c>
      <c r="F60" s="32" t="s">
        <v>38</v>
      </c>
      <c r="G60" s="112">
        <v>0</v>
      </c>
      <c r="H60" s="113">
        <v>0</v>
      </c>
      <c r="I60" s="104">
        <v>0</v>
      </c>
      <c r="J60" s="29"/>
    </row>
    <row r="61" spans="1:10" s="22" customFormat="1" ht="15" customHeight="1" x14ac:dyDescent="0.2">
      <c r="A61" s="58"/>
      <c r="B61" s="57"/>
      <c r="C61" s="38" t="s">
        <v>39</v>
      </c>
      <c r="D61" s="31" t="s">
        <v>15</v>
      </c>
      <c r="E61" s="31" t="s">
        <v>15</v>
      </c>
      <c r="F61" s="32" t="s">
        <v>40</v>
      </c>
      <c r="G61" s="112">
        <v>0</v>
      </c>
      <c r="H61" s="113">
        <v>0</v>
      </c>
      <c r="I61" s="104">
        <v>0</v>
      </c>
      <c r="J61" s="29"/>
    </row>
    <row r="62" spans="1:10" s="22" customFormat="1" ht="15" customHeight="1" x14ac:dyDescent="0.2">
      <c r="A62" s="58"/>
      <c r="B62" s="57"/>
      <c r="C62" s="38" t="s">
        <v>41</v>
      </c>
      <c r="D62" s="31" t="s">
        <v>15</v>
      </c>
      <c r="E62" s="31" t="s">
        <v>15</v>
      </c>
      <c r="F62" s="32" t="s">
        <v>42</v>
      </c>
      <c r="G62" s="112">
        <v>0</v>
      </c>
      <c r="H62" s="113">
        <v>0</v>
      </c>
      <c r="I62" s="104">
        <v>0</v>
      </c>
      <c r="J62" s="29"/>
    </row>
    <row r="63" spans="1:10" s="22" customFormat="1" ht="15" customHeight="1" x14ac:dyDescent="0.2">
      <c r="A63" s="58"/>
      <c r="B63" s="57"/>
      <c r="C63" s="38" t="s">
        <v>43</v>
      </c>
      <c r="D63" s="31" t="s">
        <v>15</v>
      </c>
      <c r="E63" s="31" t="s">
        <v>15</v>
      </c>
      <c r="F63" s="32" t="s">
        <v>44</v>
      </c>
      <c r="G63" s="112">
        <v>0</v>
      </c>
      <c r="H63" s="113">
        <v>0</v>
      </c>
      <c r="I63" s="104">
        <v>0</v>
      </c>
      <c r="J63" s="29"/>
    </row>
    <row r="64" spans="1:10" s="22" customFormat="1" ht="15" customHeight="1" x14ac:dyDescent="0.2">
      <c r="A64" s="58"/>
      <c r="B64" s="57"/>
      <c r="C64" s="38" t="s">
        <v>45</v>
      </c>
      <c r="D64" s="31" t="s">
        <v>15</v>
      </c>
      <c r="E64" s="31" t="s">
        <v>15</v>
      </c>
      <c r="F64" s="32" t="s">
        <v>46</v>
      </c>
      <c r="G64" s="112">
        <v>0</v>
      </c>
      <c r="H64" s="113">
        <v>382</v>
      </c>
      <c r="I64" s="104">
        <v>381.45</v>
      </c>
      <c r="J64" s="29"/>
    </row>
    <row r="65" spans="1:10" s="22" customFormat="1" ht="15" customHeight="1" x14ac:dyDescent="0.2">
      <c r="A65" s="58"/>
      <c r="B65" s="57"/>
      <c r="C65" s="39" t="s">
        <v>47</v>
      </c>
      <c r="D65" s="98" t="s">
        <v>15</v>
      </c>
      <c r="E65" s="98" t="s">
        <v>15</v>
      </c>
      <c r="F65" s="40" t="s">
        <v>48</v>
      </c>
      <c r="G65" s="112">
        <v>0</v>
      </c>
      <c r="H65" s="113">
        <v>657</v>
      </c>
      <c r="I65" s="104">
        <v>655.14</v>
      </c>
      <c r="J65" s="29"/>
    </row>
    <row r="66" spans="1:10" s="22" customFormat="1" ht="15" customHeight="1" x14ac:dyDescent="0.2">
      <c r="A66" s="58"/>
      <c r="B66" s="144" t="s">
        <v>88</v>
      </c>
      <c r="C66" s="145"/>
      <c r="D66" s="145"/>
      <c r="E66" s="145"/>
      <c r="F66" s="146"/>
      <c r="G66" s="114">
        <f>+SUM(G46:G65)-G58-G59-G52-G53</f>
        <v>9387980</v>
      </c>
      <c r="H66" s="114">
        <f>+SUM(H46:H65)-H58-H59-H52-H53</f>
        <v>12347205</v>
      </c>
      <c r="I66" s="70">
        <f>+SUM(I46:I65)-I58-I59-I52-I53</f>
        <v>12155723.509999996</v>
      </c>
      <c r="J66" s="29"/>
    </row>
    <row r="67" spans="1:10" s="22" customFormat="1" ht="15" customHeight="1" x14ac:dyDescent="0.2">
      <c r="A67" s="58"/>
      <c r="B67" s="142" t="s">
        <v>89</v>
      </c>
      <c r="C67" s="52" t="s">
        <v>14</v>
      </c>
      <c r="D67" s="31" t="s">
        <v>15</v>
      </c>
      <c r="E67" s="31" t="s">
        <v>15</v>
      </c>
      <c r="F67" s="32" t="s">
        <v>16</v>
      </c>
      <c r="G67" s="116">
        <v>0</v>
      </c>
      <c r="H67" s="117">
        <v>0</v>
      </c>
      <c r="I67" s="48">
        <v>0</v>
      </c>
      <c r="J67" s="29"/>
    </row>
    <row r="68" spans="1:10" s="22" customFormat="1" ht="15" customHeight="1" x14ac:dyDescent="0.2">
      <c r="A68" s="58"/>
      <c r="B68" s="143"/>
      <c r="C68" s="52" t="s">
        <v>17</v>
      </c>
      <c r="D68" s="31" t="s">
        <v>15</v>
      </c>
      <c r="E68" s="31" t="s">
        <v>15</v>
      </c>
      <c r="F68" s="32" t="s">
        <v>18</v>
      </c>
      <c r="G68" s="112">
        <v>0</v>
      </c>
      <c r="H68" s="113">
        <v>0</v>
      </c>
      <c r="I68" s="104">
        <v>0</v>
      </c>
      <c r="J68" s="29"/>
    </row>
    <row r="69" spans="1:10" s="22" customFormat="1" ht="15" customHeight="1" x14ac:dyDescent="0.2">
      <c r="A69" s="58"/>
      <c r="B69" s="57"/>
      <c r="C69" s="38" t="s">
        <v>19</v>
      </c>
      <c r="D69" s="31" t="s">
        <v>15</v>
      </c>
      <c r="E69" s="31" t="s">
        <v>15</v>
      </c>
      <c r="F69" s="32" t="s">
        <v>20</v>
      </c>
      <c r="G69" s="112">
        <v>0</v>
      </c>
      <c r="H69" s="113">
        <v>0</v>
      </c>
      <c r="I69" s="104">
        <v>0</v>
      </c>
      <c r="J69" s="29"/>
    </row>
    <row r="70" spans="1:10" s="22" customFormat="1" ht="15" customHeight="1" x14ac:dyDescent="0.2">
      <c r="A70" s="58"/>
      <c r="B70" s="57"/>
      <c r="C70" s="38" t="s">
        <v>21</v>
      </c>
      <c r="D70" s="31" t="s">
        <v>15</v>
      </c>
      <c r="E70" s="31" t="s">
        <v>15</v>
      </c>
      <c r="F70" s="32" t="s">
        <v>22</v>
      </c>
      <c r="G70" s="112">
        <v>3200</v>
      </c>
      <c r="H70" s="113">
        <v>3200</v>
      </c>
      <c r="I70" s="104">
        <v>1417.43</v>
      </c>
      <c r="J70" s="29"/>
    </row>
    <row r="71" spans="1:10" s="22" customFormat="1" ht="15" customHeight="1" x14ac:dyDescent="0.2">
      <c r="A71" s="58"/>
      <c r="B71" s="57"/>
      <c r="C71" s="38" t="s">
        <v>23</v>
      </c>
      <c r="D71" s="31" t="s">
        <v>15</v>
      </c>
      <c r="E71" s="31" t="s">
        <v>15</v>
      </c>
      <c r="F71" s="32" t="s">
        <v>24</v>
      </c>
      <c r="G71" s="112">
        <v>0</v>
      </c>
      <c r="H71" s="113">
        <v>0</v>
      </c>
      <c r="I71" s="104">
        <v>0</v>
      </c>
      <c r="J71" s="29"/>
    </row>
    <row r="72" spans="1:10" s="22" customFormat="1" ht="15" customHeight="1" x14ac:dyDescent="0.2">
      <c r="A72" s="58"/>
      <c r="B72" s="57"/>
      <c r="C72" s="38" t="s">
        <v>25</v>
      </c>
      <c r="D72" s="31" t="s">
        <v>15</v>
      </c>
      <c r="E72" s="31" t="s">
        <v>15</v>
      </c>
      <c r="F72" s="32" t="s">
        <v>26</v>
      </c>
      <c r="G72" s="112">
        <v>4360643</v>
      </c>
      <c r="H72" s="113">
        <v>5122060</v>
      </c>
      <c r="I72" s="104">
        <v>5105021.67</v>
      </c>
      <c r="J72" s="29"/>
    </row>
    <row r="73" spans="1:10" s="22" customFormat="1" ht="15" customHeight="1" x14ac:dyDescent="0.2">
      <c r="A73" s="58"/>
      <c r="B73" s="57"/>
      <c r="C73" s="38"/>
      <c r="D73" s="31"/>
      <c r="E73" s="31"/>
      <c r="F73" s="35" t="s">
        <v>27</v>
      </c>
      <c r="G73" s="112">
        <v>4358143</v>
      </c>
      <c r="H73" s="113">
        <v>5119560</v>
      </c>
      <c r="I73" s="104">
        <v>5104223.29</v>
      </c>
      <c r="J73" s="29"/>
    </row>
    <row r="74" spans="1:10" s="22" customFormat="1" ht="15" customHeight="1" x14ac:dyDescent="0.2">
      <c r="A74" s="58"/>
      <c r="B74" s="57"/>
      <c r="C74" s="38"/>
      <c r="D74" s="31"/>
      <c r="E74" s="31"/>
      <c r="F74" s="36" t="s">
        <v>28</v>
      </c>
      <c r="G74" s="112">
        <v>0</v>
      </c>
      <c r="H74" s="113">
        <v>0</v>
      </c>
      <c r="I74" s="104">
        <v>0</v>
      </c>
      <c r="J74" s="29"/>
    </row>
    <row r="75" spans="1:10" s="22" customFormat="1" ht="15" customHeight="1" x14ac:dyDescent="0.2">
      <c r="A75" s="58"/>
      <c r="B75" s="57"/>
      <c r="C75" s="38" t="s">
        <v>29</v>
      </c>
      <c r="D75" s="31" t="s">
        <v>15</v>
      </c>
      <c r="E75" s="31" t="s">
        <v>15</v>
      </c>
      <c r="F75" s="32" t="s">
        <v>30</v>
      </c>
      <c r="G75" s="112">
        <v>179646</v>
      </c>
      <c r="H75" s="113">
        <v>196646</v>
      </c>
      <c r="I75" s="104">
        <v>100701.29</v>
      </c>
      <c r="J75" s="29"/>
    </row>
    <row r="76" spans="1:10" s="22" customFormat="1" ht="15" customHeight="1" x14ac:dyDescent="0.2">
      <c r="A76" s="58"/>
      <c r="B76" s="57"/>
      <c r="C76" s="38" t="s">
        <v>31</v>
      </c>
      <c r="D76" s="31" t="s">
        <v>15</v>
      </c>
      <c r="E76" s="31" t="s">
        <v>15</v>
      </c>
      <c r="F76" s="32" t="s">
        <v>32</v>
      </c>
      <c r="G76" s="112">
        <v>2000</v>
      </c>
      <c r="H76" s="113">
        <v>2000</v>
      </c>
      <c r="I76" s="104">
        <v>0</v>
      </c>
      <c r="J76" s="29"/>
    </row>
    <row r="77" spans="1:10" s="22" customFormat="1" ht="15" customHeight="1" x14ac:dyDescent="0.2">
      <c r="A77" s="58"/>
      <c r="B77" s="57"/>
      <c r="C77" s="38" t="s">
        <v>33</v>
      </c>
      <c r="D77" s="31" t="s">
        <v>15</v>
      </c>
      <c r="E77" s="31" t="s">
        <v>15</v>
      </c>
      <c r="F77" s="32" t="s">
        <v>34</v>
      </c>
      <c r="G77" s="112">
        <v>0</v>
      </c>
      <c r="H77" s="113">
        <v>0</v>
      </c>
      <c r="I77" s="104">
        <v>0</v>
      </c>
      <c r="J77" s="29"/>
    </row>
    <row r="78" spans="1:10" s="22" customFormat="1" ht="15" customHeight="1" x14ac:dyDescent="0.2">
      <c r="A78" s="58"/>
      <c r="B78" s="57"/>
      <c r="C78" s="38" t="s">
        <v>35</v>
      </c>
      <c r="D78" s="31" t="s">
        <v>15</v>
      </c>
      <c r="E78" s="31" t="s">
        <v>15</v>
      </c>
      <c r="F78" s="32" t="s">
        <v>36</v>
      </c>
      <c r="G78" s="112">
        <v>0</v>
      </c>
      <c r="H78" s="113">
        <v>567321</v>
      </c>
      <c r="I78" s="104">
        <v>544069.88</v>
      </c>
      <c r="J78" s="29"/>
    </row>
    <row r="79" spans="1:10" s="22" customFormat="1" ht="15" customHeight="1" x14ac:dyDescent="0.2">
      <c r="A79" s="58"/>
      <c r="B79" s="57"/>
      <c r="C79" s="38"/>
      <c r="D79" s="31"/>
      <c r="E79" s="31"/>
      <c r="F79" s="35" t="s">
        <v>27</v>
      </c>
      <c r="G79" s="112">
        <v>0</v>
      </c>
      <c r="H79" s="113">
        <v>567321</v>
      </c>
      <c r="I79" s="104">
        <v>544069.88</v>
      </c>
      <c r="J79" s="29"/>
    </row>
    <row r="80" spans="1:10" s="22" customFormat="1" ht="15" customHeight="1" x14ac:dyDescent="0.2">
      <c r="A80" s="58"/>
      <c r="B80" s="57"/>
      <c r="C80" s="38"/>
      <c r="D80" s="31"/>
      <c r="E80" s="31"/>
      <c r="F80" s="36" t="s">
        <v>28</v>
      </c>
      <c r="G80" s="112">
        <v>0</v>
      </c>
      <c r="H80" s="113">
        <v>0</v>
      </c>
      <c r="I80" s="104">
        <v>0</v>
      </c>
      <c r="J80" s="29"/>
    </row>
    <row r="81" spans="1:10" s="22" customFormat="1" ht="15" customHeight="1" x14ac:dyDescent="0.2">
      <c r="A81" s="58"/>
      <c r="B81" s="57"/>
      <c r="C81" s="38" t="s">
        <v>37</v>
      </c>
      <c r="D81" s="31" t="s">
        <v>15</v>
      </c>
      <c r="E81" s="31" t="s">
        <v>15</v>
      </c>
      <c r="F81" s="32" t="s">
        <v>38</v>
      </c>
      <c r="G81" s="112">
        <v>0</v>
      </c>
      <c r="H81" s="113">
        <v>0</v>
      </c>
      <c r="I81" s="104">
        <v>0</v>
      </c>
      <c r="J81" s="29"/>
    </row>
    <row r="82" spans="1:10" s="22" customFormat="1" ht="15" customHeight="1" x14ac:dyDescent="0.2">
      <c r="A82" s="58"/>
      <c r="B82" s="57"/>
      <c r="C82" s="38" t="s">
        <v>39</v>
      </c>
      <c r="D82" s="31" t="s">
        <v>15</v>
      </c>
      <c r="E82" s="31" t="s">
        <v>15</v>
      </c>
      <c r="F82" s="32" t="s">
        <v>40</v>
      </c>
      <c r="G82" s="112">
        <v>0</v>
      </c>
      <c r="H82" s="113">
        <v>0</v>
      </c>
      <c r="I82" s="104">
        <v>0</v>
      </c>
      <c r="J82" s="29"/>
    </row>
    <row r="83" spans="1:10" s="22" customFormat="1" ht="15" customHeight="1" x14ac:dyDescent="0.2">
      <c r="A83" s="58"/>
      <c r="B83" s="57"/>
      <c r="C83" s="38" t="s">
        <v>41</v>
      </c>
      <c r="D83" s="31" t="s">
        <v>15</v>
      </c>
      <c r="E83" s="31" t="s">
        <v>15</v>
      </c>
      <c r="F83" s="32" t="s">
        <v>42</v>
      </c>
      <c r="G83" s="112">
        <v>0</v>
      </c>
      <c r="H83" s="113">
        <v>0</v>
      </c>
      <c r="I83" s="104">
        <v>0</v>
      </c>
      <c r="J83" s="29"/>
    </row>
    <row r="84" spans="1:10" s="22" customFormat="1" ht="15" customHeight="1" x14ac:dyDescent="0.2">
      <c r="A84" s="58"/>
      <c r="B84" s="57"/>
      <c r="C84" s="38" t="s">
        <v>43</v>
      </c>
      <c r="D84" s="31" t="s">
        <v>15</v>
      </c>
      <c r="E84" s="31" t="s">
        <v>15</v>
      </c>
      <c r="F84" s="32" t="s">
        <v>44</v>
      </c>
      <c r="G84" s="112">
        <v>0</v>
      </c>
      <c r="H84" s="113">
        <v>0</v>
      </c>
      <c r="I84" s="104">
        <v>0</v>
      </c>
      <c r="J84" s="29"/>
    </row>
    <row r="85" spans="1:10" s="22" customFormat="1" ht="15" customHeight="1" x14ac:dyDescent="0.2">
      <c r="A85" s="58"/>
      <c r="B85" s="57"/>
      <c r="C85" s="38" t="s">
        <v>45</v>
      </c>
      <c r="D85" s="31" t="s">
        <v>15</v>
      </c>
      <c r="E85" s="31" t="s">
        <v>15</v>
      </c>
      <c r="F85" s="32" t="s">
        <v>46</v>
      </c>
      <c r="G85" s="112">
        <v>0</v>
      </c>
      <c r="H85" s="113">
        <v>781</v>
      </c>
      <c r="I85" s="104">
        <v>779.6</v>
      </c>
      <c r="J85" s="29"/>
    </row>
    <row r="86" spans="1:10" s="22" customFormat="1" ht="15" customHeight="1" x14ac:dyDescent="0.2">
      <c r="A86" s="58"/>
      <c r="B86" s="57"/>
      <c r="C86" s="39" t="s">
        <v>47</v>
      </c>
      <c r="D86" s="98" t="s">
        <v>15</v>
      </c>
      <c r="E86" s="98" t="s">
        <v>15</v>
      </c>
      <c r="F86" s="40" t="s">
        <v>48</v>
      </c>
      <c r="G86" s="112">
        <v>0</v>
      </c>
      <c r="H86" s="113">
        <v>2645</v>
      </c>
      <c r="I86" s="104">
        <v>2642.28</v>
      </c>
      <c r="J86" s="29"/>
    </row>
    <row r="87" spans="1:10" s="22" customFormat="1" ht="15" customHeight="1" x14ac:dyDescent="0.2">
      <c r="A87" s="58"/>
      <c r="B87" s="144" t="s">
        <v>90</v>
      </c>
      <c r="C87" s="145"/>
      <c r="D87" s="145"/>
      <c r="E87" s="145"/>
      <c r="F87" s="146"/>
      <c r="G87" s="114">
        <f>+SUM(G67:G86)-G79-G80-G73-G74</f>
        <v>4545489</v>
      </c>
      <c r="H87" s="114">
        <f>+SUM(H67:H86)-H79-H80-H73-H74</f>
        <v>5894653</v>
      </c>
      <c r="I87" s="70">
        <f>+SUM(I67:I86)-I79-I80-I73-I74</f>
        <v>5754632.1499999994</v>
      </c>
      <c r="J87" s="29"/>
    </row>
    <row r="88" spans="1:10" s="22" customFormat="1" ht="15" customHeight="1" x14ac:dyDescent="0.2">
      <c r="A88" s="58"/>
      <c r="B88" s="142" t="s">
        <v>91</v>
      </c>
      <c r="C88" s="52" t="s">
        <v>14</v>
      </c>
      <c r="D88" s="31" t="s">
        <v>15</v>
      </c>
      <c r="E88" s="31" t="s">
        <v>15</v>
      </c>
      <c r="F88" s="32" t="s">
        <v>16</v>
      </c>
      <c r="G88" s="116">
        <v>0</v>
      </c>
      <c r="H88" s="113">
        <v>0</v>
      </c>
      <c r="I88" s="48">
        <v>0</v>
      </c>
      <c r="J88" s="29"/>
    </row>
    <row r="89" spans="1:10" s="22" customFormat="1" ht="15" customHeight="1" x14ac:dyDescent="0.2">
      <c r="A89" s="58"/>
      <c r="B89" s="143"/>
      <c r="C89" s="52" t="s">
        <v>17</v>
      </c>
      <c r="D89" s="31" t="s">
        <v>15</v>
      </c>
      <c r="E89" s="31" t="s">
        <v>15</v>
      </c>
      <c r="F89" s="32" t="s">
        <v>18</v>
      </c>
      <c r="G89" s="112">
        <v>0</v>
      </c>
      <c r="H89" s="113">
        <v>0</v>
      </c>
      <c r="I89" s="104">
        <v>0</v>
      </c>
      <c r="J89" s="29"/>
    </row>
    <row r="90" spans="1:10" s="22" customFormat="1" ht="15" customHeight="1" x14ac:dyDescent="0.2">
      <c r="A90" s="58"/>
      <c r="B90" s="57"/>
      <c r="C90" s="38" t="s">
        <v>19</v>
      </c>
      <c r="D90" s="31" t="s">
        <v>15</v>
      </c>
      <c r="E90" s="31" t="s">
        <v>15</v>
      </c>
      <c r="F90" s="32" t="s">
        <v>20</v>
      </c>
      <c r="G90" s="112">
        <v>0</v>
      </c>
      <c r="H90" s="113">
        <v>0</v>
      </c>
      <c r="I90" s="104">
        <v>0</v>
      </c>
      <c r="J90" s="29"/>
    </row>
    <row r="91" spans="1:10" s="22" customFormat="1" ht="15" customHeight="1" x14ac:dyDescent="0.2">
      <c r="A91" s="58"/>
      <c r="B91" s="57"/>
      <c r="C91" s="38" t="s">
        <v>21</v>
      </c>
      <c r="D91" s="31" t="s">
        <v>15</v>
      </c>
      <c r="E91" s="31" t="s">
        <v>15</v>
      </c>
      <c r="F91" s="32" t="s">
        <v>22</v>
      </c>
      <c r="G91" s="112">
        <v>2000</v>
      </c>
      <c r="H91" s="113">
        <v>2000</v>
      </c>
      <c r="I91" s="104">
        <v>1547.42</v>
      </c>
      <c r="J91" s="29"/>
    </row>
    <row r="92" spans="1:10" s="22" customFormat="1" ht="15" customHeight="1" x14ac:dyDescent="0.2">
      <c r="A92" s="58"/>
      <c r="B92" s="57"/>
      <c r="C92" s="38" t="s">
        <v>23</v>
      </c>
      <c r="D92" s="31" t="s">
        <v>15</v>
      </c>
      <c r="E92" s="31" t="s">
        <v>15</v>
      </c>
      <c r="F92" s="32" t="s">
        <v>24</v>
      </c>
      <c r="G92" s="112">
        <v>0</v>
      </c>
      <c r="H92" s="113">
        <v>0</v>
      </c>
      <c r="I92" s="104">
        <v>0</v>
      </c>
      <c r="J92" s="29"/>
    </row>
    <row r="93" spans="1:10" s="22" customFormat="1" ht="15" customHeight="1" x14ac:dyDescent="0.2">
      <c r="A93" s="58"/>
      <c r="B93" s="57"/>
      <c r="C93" s="38" t="s">
        <v>25</v>
      </c>
      <c r="D93" s="31" t="s">
        <v>15</v>
      </c>
      <c r="E93" s="31" t="s">
        <v>15</v>
      </c>
      <c r="F93" s="32" t="s">
        <v>26</v>
      </c>
      <c r="G93" s="112">
        <v>5797675</v>
      </c>
      <c r="H93" s="113">
        <v>6308019</v>
      </c>
      <c r="I93" s="104">
        <v>6262482.5300000003</v>
      </c>
      <c r="J93" s="29"/>
    </row>
    <row r="94" spans="1:10" s="22" customFormat="1" ht="15" customHeight="1" x14ac:dyDescent="0.2">
      <c r="A94" s="58"/>
      <c r="B94" s="57"/>
      <c r="C94" s="38"/>
      <c r="D94" s="31"/>
      <c r="E94" s="31"/>
      <c r="F94" s="35" t="s">
        <v>27</v>
      </c>
      <c r="G94" s="112">
        <v>5790425</v>
      </c>
      <c r="H94" s="113">
        <v>6300069</v>
      </c>
      <c r="I94" s="104">
        <v>6256275.25</v>
      </c>
      <c r="J94" s="29"/>
    </row>
    <row r="95" spans="1:10" s="22" customFormat="1" ht="15" customHeight="1" x14ac:dyDescent="0.2">
      <c r="A95" s="58"/>
      <c r="B95" s="57"/>
      <c r="C95" s="38"/>
      <c r="D95" s="31"/>
      <c r="E95" s="31"/>
      <c r="F95" s="36" t="s">
        <v>28</v>
      </c>
      <c r="G95" s="112">
        <v>0</v>
      </c>
      <c r="H95" s="113">
        <v>0</v>
      </c>
      <c r="I95" s="104">
        <v>0</v>
      </c>
      <c r="J95" s="29"/>
    </row>
    <row r="96" spans="1:10" s="22" customFormat="1" ht="15" customHeight="1" x14ac:dyDescent="0.2">
      <c r="A96" s="58"/>
      <c r="B96" s="57"/>
      <c r="C96" s="38" t="s">
        <v>29</v>
      </c>
      <c r="D96" s="31" t="s">
        <v>15</v>
      </c>
      <c r="E96" s="31" t="s">
        <v>15</v>
      </c>
      <c r="F96" s="32" t="s">
        <v>30</v>
      </c>
      <c r="G96" s="112">
        <v>111200</v>
      </c>
      <c r="H96" s="113">
        <v>111600</v>
      </c>
      <c r="I96" s="104">
        <v>92404.09</v>
      </c>
      <c r="J96" s="29"/>
    </row>
    <row r="97" spans="1:10" s="22" customFormat="1" ht="15" customHeight="1" x14ac:dyDescent="0.2">
      <c r="A97" s="58"/>
      <c r="B97" s="57"/>
      <c r="C97" s="38" t="s">
        <v>31</v>
      </c>
      <c r="D97" s="31" t="s">
        <v>15</v>
      </c>
      <c r="E97" s="31" t="s">
        <v>15</v>
      </c>
      <c r="F97" s="32" t="s">
        <v>32</v>
      </c>
      <c r="G97" s="112">
        <v>100</v>
      </c>
      <c r="H97" s="113">
        <v>100</v>
      </c>
      <c r="I97" s="104">
        <v>0</v>
      </c>
      <c r="J97" s="29"/>
    </row>
    <row r="98" spans="1:10" s="22" customFormat="1" ht="15" customHeight="1" x14ac:dyDescent="0.2">
      <c r="A98" s="58"/>
      <c r="B98" s="57"/>
      <c r="C98" s="38" t="s">
        <v>33</v>
      </c>
      <c r="D98" s="31" t="s">
        <v>15</v>
      </c>
      <c r="E98" s="31" t="s">
        <v>15</v>
      </c>
      <c r="F98" s="32" t="s">
        <v>34</v>
      </c>
      <c r="G98" s="112">
        <v>0</v>
      </c>
      <c r="H98" s="113">
        <v>0</v>
      </c>
      <c r="I98" s="104">
        <v>0</v>
      </c>
      <c r="J98" s="29"/>
    </row>
    <row r="99" spans="1:10" s="22" customFormat="1" ht="15" customHeight="1" x14ac:dyDescent="0.2">
      <c r="A99" s="58"/>
      <c r="B99" s="57"/>
      <c r="C99" s="38" t="s">
        <v>35</v>
      </c>
      <c r="D99" s="31" t="s">
        <v>15</v>
      </c>
      <c r="E99" s="31" t="s">
        <v>15</v>
      </c>
      <c r="F99" s="32" t="s">
        <v>36</v>
      </c>
      <c r="G99" s="112">
        <v>0</v>
      </c>
      <c r="H99" s="113">
        <v>403078</v>
      </c>
      <c r="I99" s="104">
        <v>387954.83</v>
      </c>
      <c r="J99" s="29"/>
    </row>
    <row r="100" spans="1:10" s="22" customFormat="1" ht="15" customHeight="1" x14ac:dyDescent="0.2">
      <c r="A100" s="58"/>
      <c r="B100" s="57"/>
      <c r="C100" s="38"/>
      <c r="D100" s="31"/>
      <c r="E100" s="31"/>
      <c r="F100" s="35" t="s">
        <v>27</v>
      </c>
      <c r="G100" s="112">
        <v>0</v>
      </c>
      <c r="H100" s="113">
        <v>403078</v>
      </c>
      <c r="I100" s="104">
        <v>387954.83</v>
      </c>
      <c r="J100" s="29"/>
    </row>
    <row r="101" spans="1:10" s="22" customFormat="1" ht="15" customHeight="1" x14ac:dyDescent="0.2">
      <c r="A101" s="58"/>
      <c r="B101" s="57"/>
      <c r="C101" s="38"/>
      <c r="D101" s="31"/>
      <c r="E101" s="31"/>
      <c r="F101" s="36" t="s">
        <v>28</v>
      </c>
      <c r="G101" s="112">
        <v>0</v>
      </c>
      <c r="H101" s="113">
        <v>0</v>
      </c>
      <c r="I101" s="104">
        <v>0</v>
      </c>
      <c r="J101" s="29"/>
    </row>
    <row r="102" spans="1:10" s="22" customFormat="1" ht="15" customHeight="1" x14ac:dyDescent="0.2">
      <c r="A102" s="58"/>
      <c r="B102" s="57"/>
      <c r="C102" s="38" t="s">
        <v>37</v>
      </c>
      <c r="D102" s="31" t="s">
        <v>15</v>
      </c>
      <c r="E102" s="31" t="s">
        <v>15</v>
      </c>
      <c r="F102" s="32" t="s">
        <v>38</v>
      </c>
      <c r="G102" s="112">
        <v>0</v>
      </c>
      <c r="H102" s="113">
        <v>0</v>
      </c>
      <c r="I102" s="104">
        <v>0</v>
      </c>
      <c r="J102" s="29"/>
    </row>
    <row r="103" spans="1:10" s="22" customFormat="1" ht="15" customHeight="1" x14ac:dyDescent="0.2">
      <c r="A103" s="58"/>
      <c r="B103" s="57"/>
      <c r="C103" s="38" t="s">
        <v>39</v>
      </c>
      <c r="D103" s="31" t="s">
        <v>15</v>
      </c>
      <c r="E103" s="31" t="s">
        <v>15</v>
      </c>
      <c r="F103" s="32" t="s">
        <v>40</v>
      </c>
      <c r="G103" s="112">
        <v>0</v>
      </c>
      <c r="H103" s="113">
        <v>0</v>
      </c>
      <c r="I103" s="104">
        <v>0</v>
      </c>
      <c r="J103" s="29"/>
    </row>
    <row r="104" spans="1:10" s="22" customFormat="1" ht="15" customHeight="1" x14ac:dyDescent="0.2">
      <c r="A104" s="58"/>
      <c r="B104" s="57"/>
      <c r="C104" s="38" t="s">
        <v>41</v>
      </c>
      <c r="D104" s="31" t="s">
        <v>15</v>
      </c>
      <c r="E104" s="31" t="s">
        <v>15</v>
      </c>
      <c r="F104" s="32" t="s">
        <v>42</v>
      </c>
      <c r="G104" s="112">
        <v>0</v>
      </c>
      <c r="H104" s="113">
        <v>0</v>
      </c>
      <c r="I104" s="104">
        <v>0</v>
      </c>
      <c r="J104" s="29"/>
    </row>
    <row r="105" spans="1:10" s="22" customFormat="1" ht="15" customHeight="1" x14ac:dyDescent="0.2">
      <c r="A105" s="58"/>
      <c r="B105" s="57"/>
      <c r="C105" s="38" t="s">
        <v>43</v>
      </c>
      <c r="D105" s="31" t="s">
        <v>15</v>
      </c>
      <c r="E105" s="31" t="s">
        <v>15</v>
      </c>
      <c r="F105" s="32" t="s">
        <v>44</v>
      </c>
      <c r="G105" s="112">
        <v>0</v>
      </c>
      <c r="H105" s="113">
        <v>0</v>
      </c>
      <c r="I105" s="104">
        <v>0</v>
      </c>
      <c r="J105" s="29"/>
    </row>
    <row r="106" spans="1:10" s="22" customFormat="1" ht="15" customHeight="1" x14ac:dyDescent="0.2">
      <c r="A106" s="58"/>
      <c r="B106" s="57"/>
      <c r="C106" s="38" t="s">
        <v>45</v>
      </c>
      <c r="D106" s="31" t="s">
        <v>15</v>
      </c>
      <c r="E106" s="31" t="s">
        <v>15</v>
      </c>
      <c r="F106" s="32" t="s">
        <v>46</v>
      </c>
      <c r="G106" s="112">
        <v>0</v>
      </c>
      <c r="H106" s="113">
        <v>0</v>
      </c>
      <c r="I106" s="104">
        <v>0</v>
      </c>
      <c r="J106" s="29"/>
    </row>
    <row r="107" spans="1:10" s="22" customFormat="1" ht="15" customHeight="1" x14ac:dyDescent="0.2">
      <c r="A107" s="58"/>
      <c r="B107" s="57"/>
      <c r="C107" s="39" t="s">
        <v>47</v>
      </c>
      <c r="D107" s="98" t="s">
        <v>15</v>
      </c>
      <c r="E107" s="98" t="s">
        <v>15</v>
      </c>
      <c r="F107" s="40" t="s">
        <v>48</v>
      </c>
      <c r="G107" s="112">
        <v>0</v>
      </c>
      <c r="H107" s="113">
        <v>15792</v>
      </c>
      <c r="I107" s="104">
        <v>15789.65</v>
      </c>
      <c r="J107" s="29"/>
    </row>
    <row r="108" spans="1:10" s="22" customFormat="1" ht="15" customHeight="1" x14ac:dyDescent="0.2">
      <c r="A108" s="58"/>
      <c r="B108" s="144" t="s">
        <v>92</v>
      </c>
      <c r="C108" s="145"/>
      <c r="D108" s="145"/>
      <c r="E108" s="145"/>
      <c r="F108" s="146"/>
      <c r="G108" s="114">
        <f>+SUM(G88:G107)-G100-G101-G94-G95</f>
        <v>5910975</v>
      </c>
      <c r="H108" s="114">
        <f>+SUM(H88:H107)-H100-H101-H94-H95</f>
        <v>6840589</v>
      </c>
      <c r="I108" s="70">
        <f>+SUM(I88:I107)-I100-I101-I94-I95</f>
        <v>6760178.5199999996</v>
      </c>
      <c r="J108" s="29"/>
    </row>
    <row r="109" spans="1:10" s="22" customFormat="1" ht="15" customHeight="1" x14ac:dyDescent="0.2">
      <c r="A109" s="58"/>
      <c r="B109" s="142" t="s">
        <v>93</v>
      </c>
      <c r="C109" s="52" t="s">
        <v>14</v>
      </c>
      <c r="D109" s="31" t="s">
        <v>15</v>
      </c>
      <c r="E109" s="31" t="s">
        <v>15</v>
      </c>
      <c r="F109" s="32" t="s">
        <v>16</v>
      </c>
      <c r="G109" s="116">
        <v>0</v>
      </c>
      <c r="H109" s="117">
        <v>0</v>
      </c>
      <c r="I109" s="48">
        <v>0</v>
      </c>
      <c r="J109" s="29"/>
    </row>
    <row r="110" spans="1:10" s="22" customFormat="1" ht="15" customHeight="1" x14ac:dyDescent="0.2">
      <c r="A110" s="58"/>
      <c r="B110" s="143"/>
      <c r="C110" s="52" t="s">
        <v>17</v>
      </c>
      <c r="D110" s="31" t="s">
        <v>15</v>
      </c>
      <c r="E110" s="31" t="s">
        <v>15</v>
      </c>
      <c r="F110" s="32" t="s">
        <v>18</v>
      </c>
      <c r="G110" s="112">
        <v>0</v>
      </c>
      <c r="H110" s="113">
        <v>0</v>
      </c>
      <c r="I110" s="104">
        <v>0</v>
      </c>
      <c r="J110" s="29"/>
    </row>
    <row r="111" spans="1:10" s="22" customFormat="1" ht="15" customHeight="1" x14ac:dyDescent="0.2">
      <c r="A111" s="58"/>
      <c r="B111" s="57"/>
      <c r="C111" s="38" t="s">
        <v>19</v>
      </c>
      <c r="D111" s="31" t="s">
        <v>15</v>
      </c>
      <c r="E111" s="31" t="s">
        <v>15</v>
      </c>
      <c r="F111" s="32" t="s">
        <v>20</v>
      </c>
      <c r="G111" s="112">
        <v>0</v>
      </c>
      <c r="H111" s="113">
        <v>0</v>
      </c>
      <c r="I111" s="104">
        <v>0</v>
      </c>
      <c r="J111" s="29"/>
    </row>
    <row r="112" spans="1:10" s="22" customFormat="1" ht="15" customHeight="1" x14ac:dyDescent="0.2">
      <c r="A112" s="58"/>
      <c r="B112" s="57"/>
      <c r="C112" s="38" t="s">
        <v>21</v>
      </c>
      <c r="D112" s="31" t="s">
        <v>15</v>
      </c>
      <c r="E112" s="31" t="s">
        <v>15</v>
      </c>
      <c r="F112" s="32" t="s">
        <v>22</v>
      </c>
      <c r="G112" s="112">
        <v>800</v>
      </c>
      <c r="H112" s="113">
        <v>800</v>
      </c>
      <c r="I112" s="104">
        <v>319.27999999999997</v>
      </c>
      <c r="J112" s="29"/>
    </row>
    <row r="113" spans="1:10" s="22" customFormat="1" ht="15" customHeight="1" x14ac:dyDescent="0.2">
      <c r="A113" s="58"/>
      <c r="B113" s="57"/>
      <c r="C113" s="38" t="s">
        <v>23</v>
      </c>
      <c r="D113" s="31" t="s">
        <v>15</v>
      </c>
      <c r="E113" s="31" t="s">
        <v>15</v>
      </c>
      <c r="F113" s="32" t="s">
        <v>24</v>
      </c>
      <c r="G113" s="112">
        <v>750</v>
      </c>
      <c r="H113" s="113">
        <v>750</v>
      </c>
      <c r="I113" s="104">
        <v>662.5</v>
      </c>
      <c r="J113" s="29"/>
    </row>
    <row r="114" spans="1:10" s="22" customFormat="1" ht="15" customHeight="1" x14ac:dyDescent="0.2">
      <c r="A114" s="58"/>
      <c r="B114" s="57"/>
      <c r="C114" s="38" t="s">
        <v>25</v>
      </c>
      <c r="D114" s="31" t="s">
        <v>15</v>
      </c>
      <c r="E114" s="31" t="s">
        <v>15</v>
      </c>
      <c r="F114" s="32" t="s">
        <v>26</v>
      </c>
      <c r="G114" s="112">
        <v>6727466</v>
      </c>
      <c r="H114" s="113">
        <v>7929467</v>
      </c>
      <c r="I114" s="104">
        <v>7852453.9500000002</v>
      </c>
      <c r="J114" s="29"/>
    </row>
    <row r="115" spans="1:10" s="22" customFormat="1" ht="15" customHeight="1" x14ac:dyDescent="0.2">
      <c r="A115" s="58"/>
      <c r="B115" s="57"/>
      <c r="C115" s="38"/>
      <c r="D115" s="31"/>
      <c r="E115" s="31"/>
      <c r="F115" s="35" t="s">
        <v>27</v>
      </c>
      <c r="G115" s="112">
        <v>6722466</v>
      </c>
      <c r="H115" s="113">
        <v>7924467</v>
      </c>
      <c r="I115" s="104">
        <v>7851281.9800000004</v>
      </c>
      <c r="J115" s="29"/>
    </row>
    <row r="116" spans="1:10" s="22" customFormat="1" ht="15" customHeight="1" x14ac:dyDescent="0.2">
      <c r="A116" s="58"/>
      <c r="B116" s="57"/>
      <c r="C116" s="38"/>
      <c r="D116" s="31"/>
      <c r="E116" s="31"/>
      <c r="F116" s="36" t="s">
        <v>28</v>
      </c>
      <c r="G116" s="112">
        <v>0</v>
      </c>
      <c r="H116" s="113">
        <v>0</v>
      </c>
      <c r="I116" s="104">
        <v>0</v>
      </c>
      <c r="J116" s="29"/>
    </row>
    <row r="117" spans="1:10" s="22" customFormat="1" ht="15" customHeight="1" x14ac:dyDescent="0.2">
      <c r="A117" s="58"/>
      <c r="B117" s="57"/>
      <c r="C117" s="38" t="s">
        <v>29</v>
      </c>
      <c r="D117" s="31" t="s">
        <v>15</v>
      </c>
      <c r="E117" s="31" t="s">
        <v>15</v>
      </c>
      <c r="F117" s="32" t="s">
        <v>30</v>
      </c>
      <c r="G117" s="112">
        <v>227060</v>
      </c>
      <c r="H117" s="113">
        <v>229060</v>
      </c>
      <c r="I117" s="104">
        <v>149896.38000000003</v>
      </c>
      <c r="J117" s="29"/>
    </row>
    <row r="118" spans="1:10" s="22" customFormat="1" ht="15" customHeight="1" x14ac:dyDescent="0.2">
      <c r="A118" s="58"/>
      <c r="B118" s="57"/>
      <c r="C118" s="38" t="s">
        <v>31</v>
      </c>
      <c r="D118" s="31" t="s">
        <v>15</v>
      </c>
      <c r="E118" s="31" t="s">
        <v>15</v>
      </c>
      <c r="F118" s="32" t="s">
        <v>32</v>
      </c>
      <c r="G118" s="112">
        <v>100</v>
      </c>
      <c r="H118" s="113">
        <v>100</v>
      </c>
      <c r="I118" s="104">
        <v>0</v>
      </c>
      <c r="J118" s="29"/>
    </row>
    <row r="119" spans="1:10" s="22" customFormat="1" ht="15" customHeight="1" x14ac:dyDescent="0.2">
      <c r="A119" s="58"/>
      <c r="B119" s="57"/>
      <c r="C119" s="38" t="s">
        <v>33</v>
      </c>
      <c r="D119" s="31" t="s">
        <v>15</v>
      </c>
      <c r="E119" s="31" t="s">
        <v>15</v>
      </c>
      <c r="F119" s="32" t="s">
        <v>34</v>
      </c>
      <c r="G119" s="112">
        <v>0</v>
      </c>
      <c r="H119" s="113">
        <v>0</v>
      </c>
      <c r="I119" s="104">
        <v>0</v>
      </c>
      <c r="J119" s="29"/>
    </row>
    <row r="120" spans="1:10" s="22" customFormat="1" ht="15" customHeight="1" x14ac:dyDescent="0.2">
      <c r="A120" s="58"/>
      <c r="B120" s="57"/>
      <c r="C120" s="38" t="s">
        <v>35</v>
      </c>
      <c r="D120" s="31" t="s">
        <v>15</v>
      </c>
      <c r="E120" s="31" t="s">
        <v>15</v>
      </c>
      <c r="F120" s="32" t="s">
        <v>36</v>
      </c>
      <c r="G120" s="112">
        <v>0</v>
      </c>
      <c r="H120" s="113">
        <v>665043</v>
      </c>
      <c r="I120" s="104">
        <v>620644.98</v>
      </c>
      <c r="J120" s="29"/>
    </row>
    <row r="121" spans="1:10" s="22" customFormat="1" ht="15" customHeight="1" x14ac:dyDescent="0.2">
      <c r="A121" s="58"/>
      <c r="B121" s="57"/>
      <c r="C121" s="38"/>
      <c r="D121" s="31"/>
      <c r="E121" s="31"/>
      <c r="F121" s="35" t="s">
        <v>27</v>
      </c>
      <c r="G121" s="112">
        <v>0</v>
      </c>
      <c r="H121" s="113">
        <v>665043</v>
      </c>
      <c r="I121" s="104">
        <v>620644.98</v>
      </c>
      <c r="J121" s="29"/>
    </row>
    <row r="122" spans="1:10" s="22" customFormat="1" ht="15" customHeight="1" x14ac:dyDescent="0.2">
      <c r="A122" s="58"/>
      <c r="B122" s="57"/>
      <c r="C122" s="38"/>
      <c r="D122" s="31"/>
      <c r="E122" s="31"/>
      <c r="F122" s="36" t="s">
        <v>28</v>
      </c>
      <c r="G122" s="112">
        <v>0</v>
      </c>
      <c r="H122" s="113">
        <v>0</v>
      </c>
      <c r="I122" s="104">
        <v>0</v>
      </c>
      <c r="J122" s="29"/>
    </row>
    <row r="123" spans="1:10" s="22" customFormat="1" ht="15" customHeight="1" x14ac:dyDescent="0.2">
      <c r="A123" s="58"/>
      <c r="B123" s="57"/>
      <c r="C123" s="38" t="s">
        <v>37</v>
      </c>
      <c r="D123" s="31" t="s">
        <v>15</v>
      </c>
      <c r="E123" s="31" t="s">
        <v>15</v>
      </c>
      <c r="F123" s="32" t="s">
        <v>38</v>
      </c>
      <c r="G123" s="112">
        <v>0</v>
      </c>
      <c r="H123" s="113">
        <v>0</v>
      </c>
      <c r="I123" s="104">
        <v>0</v>
      </c>
      <c r="J123" s="29"/>
    </row>
    <row r="124" spans="1:10" s="22" customFormat="1" ht="15" customHeight="1" x14ac:dyDescent="0.2">
      <c r="A124" s="58"/>
      <c r="B124" s="57"/>
      <c r="C124" s="38" t="s">
        <v>39</v>
      </c>
      <c r="D124" s="31" t="s">
        <v>15</v>
      </c>
      <c r="E124" s="31" t="s">
        <v>15</v>
      </c>
      <c r="F124" s="32" t="s">
        <v>40</v>
      </c>
      <c r="G124" s="112">
        <v>0</v>
      </c>
      <c r="H124" s="113">
        <v>0</v>
      </c>
      <c r="I124" s="104">
        <v>0</v>
      </c>
      <c r="J124" s="29"/>
    </row>
    <row r="125" spans="1:10" s="22" customFormat="1" ht="15" customHeight="1" x14ac:dyDescent="0.2">
      <c r="A125" s="58"/>
      <c r="B125" s="57"/>
      <c r="C125" s="38" t="s">
        <v>41</v>
      </c>
      <c r="D125" s="31" t="s">
        <v>15</v>
      </c>
      <c r="E125" s="31" t="s">
        <v>15</v>
      </c>
      <c r="F125" s="32" t="s">
        <v>42</v>
      </c>
      <c r="G125" s="112">
        <v>0</v>
      </c>
      <c r="H125" s="113">
        <v>0</v>
      </c>
      <c r="I125" s="104">
        <v>0</v>
      </c>
      <c r="J125" s="29"/>
    </row>
    <row r="126" spans="1:10" s="22" customFormat="1" ht="15" customHeight="1" x14ac:dyDescent="0.2">
      <c r="A126" s="58"/>
      <c r="B126" s="57"/>
      <c r="C126" s="38" t="s">
        <v>43</v>
      </c>
      <c r="D126" s="31" t="s">
        <v>15</v>
      </c>
      <c r="E126" s="31" t="s">
        <v>15</v>
      </c>
      <c r="F126" s="32" t="s">
        <v>44</v>
      </c>
      <c r="G126" s="112">
        <v>0</v>
      </c>
      <c r="H126" s="113">
        <v>0</v>
      </c>
      <c r="I126" s="104">
        <v>0</v>
      </c>
      <c r="J126" s="29"/>
    </row>
    <row r="127" spans="1:10" s="22" customFormat="1" ht="15" customHeight="1" x14ac:dyDescent="0.2">
      <c r="A127" s="58"/>
      <c r="B127" s="57"/>
      <c r="C127" s="38" t="s">
        <v>45</v>
      </c>
      <c r="D127" s="31" t="s">
        <v>15</v>
      </c>
      <c r="E127" s="31" t="s">
        <v>15</v>
      </c>
      <c r="F127" s="32" t="s">
        <v>46</v>
      </c>
      <c r="G127" s="112">
        <v>0</v>
      </c>
      <c r="H127" s="113">
        <v>10385</v>
      </c>
      <c r="I127" s="104">
        <v>10384.14</v>
      </c>
      <c r="J127" s="29"/>
    </row>
    <row r="128" spans="1:10" s="22" customFormat="1" ht="15" customHeight="1" x14ac:dyDescent="0.2">
      <c r="A128" s="58"/>
      <c r="B128" s="57"/>
      <c r="C128" s="39" t="s">
        <v>47</v>
      </c>
      <c r="D128" s="98" t="s">
        <v>15</v>
      </c>
      <c r="E128" s="98" t="s">
        <v>15</v>
      </c>
      <c r="F128" s="40" t="s">
        <v>48</v>
      </c>
      <c r="G128" s="112">
        <v>0</v>
      </c>
      <c r="H128" s="113">
        <v>31236</v>
      </c>
      <c r="I128" s="104">
        <v>31232.07</v>
      </c>
      <c r="J128" s="29"/>
    </row>
    <row r="129" spans="1:10" s="22" customFormat="1" ht="15" customHeight="1" x14ac:dyDescent="0.2">
      <c r="A129" s="58"/>
      <c r="B129" s="144" t="s">
        <v>94</v>
      </c>
      <c r="C129" s="145"/>
      <c r="D129" s="145"/>
      <c r="E129" s="145"/>
      <c r="F129" s="146"/>
      <c r="G129" s="114">
        <f>+SUM(G109:G128)-G121-G122-G115-G116</f>
        <v>6956176</v>
      </c>
      <c r="H129" s="114">
        <f>+SUM(H109:H128)-H121-H122-H115-H116</f>
        <v>8866841</v>
      </c>
      <c r="I129" s="70">
        <f>+SUM(I109:I128)-I121-I122-I115-I116</f>
        <v>8665593.3000000007</v>
      </c>
      <c r="J129" s="29"/>
    </row>
    <row r="130" spans="1:10" s="22" customFormat="1" ht="15" customHeight="1" x14ac:dyDescent="0.2">
      <c r="A130" s="58"/>
      <c r="B130" s="142" t="s">
        <v>95</v>
      </c>
      <c r="C130" s="52" t="s">
        <v>14</v>
      </c>
      <c r="D130" s="31" t="s">
        <v>15</v>
      </c>
      <c r="E130" s="31" t="s">
        <v>15</v>
      </c>
      <c r="F130" s="32" t="s">
        <v>16</v>
      </c>
      <c r="G130" s="116">
        <v>0</v>
      </c>
      <c r="H130" s="117">
        <v>0</v>
      </c>
      <c r="I130" s="48">
        <v>0</v>
      </c>
      <c r="J130" s="29"/>
    </row>
    <row r="131" spans="1:10" s="22" customFormat="1" ht="15" customHeight="1" x14ac:dyDescent="0.2">
      <c r="A131" s="58"/>
      <c r="B131" s="143"/>
      <c r="C131" s="52" t="s">
        <v>17</v>
      </c>
      <c r="D131" s="31" t="s">
        <v>15</v>
      </c>
      <c r="E131" s="31" t="s">
        <v>15</v>
      </c>
      <c r="F131" s="32" t="s">
        <v>18</v>
      </c>
      <c r="G131" s="112">
        <v>0</v>
      </c>
      <c r="H131" s="113">
        <v>0</v>
      </c>
      <c r="I131" s="104">
        <v>0</v>
      </c>
      <c r="J131" s="29"/>
    </row>
    <row r="132" spans="1:10" s="22" customFormat="1" ht="15" customHeight="1" x14ac:dyDescent="0.2">
      <c r="A132" s="58"/>
      <c r="B132" s="57"/>
      <c r="C132" s="38" t="s">
        <v>19</v>
      </c>
      <c r="D132" s="31" t="s">
        <v>15</v>
      </c>
      <c r="E132" s="31" t="s">
        <v>15</v>
      </c>
      <c r="F132" s="32" t="s">
        <v>20</v>
      </c>
      <c r="G132" s="112">
        <v>0</v>
      </c>
      <c r="H132" s="113">
        <v>0</v>
      </c>
      <c r="I132" s="104">
        <v>0</v>
      </c>
      <c r="J132" s="29"/>
    </row>
    <row r="133" spans="1:10" s="22" customFormat="1" ht="15" customHeight="1" x14ac:dyDescent="0.2">
      <c r="A133" s="58"/>
      <c r="B133" s="57"/>
      <c r="C133" s="38" t="s">
        <v>21</v>
      </c>
      <c r="D133" s="31" t="s">
        <v>15</v>
      </c>
      <c r="E133" s="31" t="s">
        <v>15</v>
      </c>
      <c r="F133" s="32" t="s">
        <v>22</v>
      </c>
      <c r="G133" s="112">
        <v>3000</v>
      </c>
      <c r="H133" s="113">
        <v>3000</v>
      </c>
      <c r="I133" s="104">
        <v>525.55999999999995</v>
      </c>
      <c r="J133" s="29"/>
    </row>
    <row r="134" spans="1:10" s="22" customFormat="1" ht="15" customHeight="1" x14ac:dyDescent="0.2">
      <c r="A134" s="58"/>
      <c r="B134" s="57"/>
      <c r="C134" s="38" t="s">
        <v>23</v>
      </c>
      <c r="D134" s="31" t="s">
        <v>15</v>
      </c>
      <c r="E134" s="31" t="s">
        <v>15</v>
      </c>
      <c r="F134" s="32" t="s">
        <v>24</v>
      </c>
      <c r="G134" s="112">
        <v>0</v>
      </c>
      <c r="H134" s="113">
        <v>0</v>
      </c>
      <c r="I134" s="104">
        <v>0</v>
      </c>
      <c r="J134" s="29"/>
    </row>
    <row r="135" spans="1:10" s="22" customFormat="1" ht="15" customHeight="1" x14ac:dyDescent="0.2">
      <c r="A135" s="58"/>
      <c r="B135" s="57"/>
      <c r="C135" s="38" t="s">
        <v>25</v>
      </c>
      <c r="D135" s="31" t="s">
        <v>15</v>
      </c>
      <c r="E135" s="31" t="s">
        <v>15</v>
      </c>
      <c r="F135" s="32" t="s">
        <v>26</v>
      </c>
      <c r="G135" s="112">
        <v>5583508</v>
      </c>
      <c r="H135" s="113">
        <v>6142509</v>
      </c>
      <c r="I135" s="104">
        <v>6123098.79</v>
      </c>
      <c r="J135" s="29"/>
    </row>
    <row r="136" spans="1:10" s="22" customFormat="1" ht="15" customHeight="1" x14ac:dyDescent="0.2">
      <c r="A136" s="58"/>
      <c r="B136" s="57"/>
      <c r="C136" s="38"/>
      <c r="D136" s="31"/>
      <c r="E136" s="31"/>
      <c r="F136" s="35" t="s">
        <v>27</v>
      </c>
      <c r="G136" s="112">
        <v>5567508</v>
      </c>
      <c r="H136" s="113">
        <v>6126509</v>
      </c>
      <c r="I136" s="104">
        <v>6117362.8300000001</v>
      </c>
      <c r="J136" s="29"/>
    </row>
    <row r="137" spans="1:10" s="22" customFormat="1" ht="15" customHeight="1" x14ac:dyDescent="0.2">
      <c r="A137" s="58"/>
      <c r="B137" s="57"/>
      <c r="C137" s="38"/>
      <c r="D137" s="31"/>
      <c r="E137" s="31"/>
      <c r="F137" s="36" t="s">
        <v>28</v>
      </c>
      <c r="G137" s="112">
        <v>0</v>
      </c>
      <c r="H137" s="113">
        <v>0</v>
      </c>
      <c r="I137" s="104">
        <v>0</v>
      </c>
      <c r="J137" s="29"/>
    </row>
    <row r="138" spans="1:10" s="22" customFormat="1" ht="15" customHeight="1" x14ac:dyDescent="0.2">
      <c r="A138" s="58"/>
      <c r="B138" s="57"/>
      <c r="C138" s="38" t="s">
        <v>29</v>
      </c>
      <c r="D138" s="31" t="s">
        <v>15</v>
      </c>
      <c r="E138" s="31" t="s">
        <v>15</v>
      </c>
      <c r="F138" s="32" t="s">
        <v>30</v>
      </c>
      <c r="G138" s="112">
        <v>123250</v>
      </c>
      <c r="H138" s="113">
        <v>123250</v>
      </c>
      <c r="I138" s="104">
        <v>86999.579999999987</v>
      </c>
      <c r="J138" s="29"/>
    </row>
    <row r="139" spans="1:10" s="22" customFormat="1" ht="15" customHeight="1" x14ac:dyDescent="0.2">
      <c r="A139" s="58"/>
      <c r="B139" s="57"/>
      <c r="C139" s="38" t="s">
        <v>31</v>
      </c>
      <c r="D139" s="31" t="s">
        <v>15</v>
      </c>
      <c r="E139" s="31" t="s">
        <v>15</v>
      </c>
      <c r="F139" s="32" t="s">
        <v>32</v>
      </c>
      <c r="G139" s="112">
        <v>600</v>
      </c>
      <c r="H139" s="113">
        <v>600</v>
      </c>
      <c r="I139" s="104">
        <v>0</v>
      </c>
      <c r="J139" s="29"/>
    </row>
    <row r="140" spans="1:10" s="22" customFormat="1" ht="15" customHeight="1" x14ac:dyDescent="0.2">
      <c r="A140" s="58"/>
      <c r="B140" s="57"/>
      <c r="C140" s="38" t="s">
        <v>33</v>
      </c>
      <c r="D140" s="31" t="s">
        <v>15</v>
      </c>
      <c r="E140" s="31" t="s">
        <v>15</v>
      </c>
      <c r="F140" s="32" t="s">
        <v>34</v>
      </c>
      <c r="G140" s="112">
        <v>0</v>
      </c>
      <c r="H140" s="113">
        <v>0</v>
      </c>
      <c r="I140" s="104">
        <v>0</v>
      </c>
      <c r="J140" s="29"/>
    </row>
    <row r="141" spans="1:10" s="22" customFormat="1" ht="15" customHeight="1" x14ac:dyDescent="0.2">
      <c r="A141" s="58"/>
      <c r="B141" s="57"/>
      <c r="C141" s="38" t="s">
        <v>35</v>
      </c>
      <c r="D141" s="31" t="s">
        <v>15</v>
      </c>
      <c r="E141" s="31" t="s">
        <v>15</v>
      </c>
      <c r="F141" s="32" t="s">
        <v>36</v>
      </c>
      <c r="G141" s="112">
        <v>0</v>
      </c>
      <c r="H141" s="113">
        <v>381175</v>
      </c>
      <c r="I141" s="104">
        <v>365042.74</v>
      </c>
      <c r="J141" s="29"/>
    </row>
    <row r="142" spans="1:10" s="22" customFormat="1" ht="15" customHeight="1" x14ac:dyDescent="0.2">
      <c r="A142" s="58"/>
      <c r="B142" s="57"/>
      <c r="C142" s="38"/>
      <c r="D142" s="31"/>
      <c r="E142" s="31"/>
      <c r="F142" s="35" t="s">
        <v>27</v>
      </c>
      <c r="G142" s="112">
        <v>0</v>
      </c>
      <c r="H142" s="113">
        <v>381175</v>
      </c>
      <c r="I142" s="104">
        <v>365042.74</v>
      </c>
      <c r="J142" s="29"/>
    </row>
    <row r="143" spans="1:10" s="22" customFormat="1" ht="15" customHeight="1" x14ac:dyDescent="0.2">
      <c r="A143" s="58"/>
      <c r="B143" s="57"/>
      <c r="C143" s="38"/>
      <c r="D143" s="31"/>
      <c r="E143" s="31"/>
      <c r="F143" s="36" t="s">
        <v>28</v>
      </c>
      <c r="G143" s="112">
        <v>0</v>
      </c>
      <c r="H143" s="113">
        <v>0</v>
      </c>
      <c r="I143" s="104">
        <v>0</v>
      </c>
      <c r="J143" s="29"/>
    </row>
    <row r="144" spans="1:10" s="22" customFormat="1" ht="15" customHeight="1" x14ac:dyDescent="0.2">
      <c r="A144" s="58"/>
      <c r="B144" s="57"/>
      <c r="C144" s="38" t="s">
        <v>37</v>
      </c>
      <c r="D144" s="31" t="s">
        <v>15</v>
      </c>
      <c r="E144" s="31" t="s">
        <v>15</v>
      </c>
      <c r="F144" s="32" t="s">
        <v>38</v>
      </c>
      <c r="G144" s="112">
        <v>0</v>
      </c>
      <c r="H144" s="113">
        <v>0</v>
      </c>
      <c r="I144" s="104">
        <v>0</v>
      </c>
      <c r="J144" s="29"/>
    </row>
    <row r="145" spans="1:10" s="22" customFormat="1" ht="15" customHeight="1" x14ac:dyDescent="0.2">
      <c r="A145" s="58"/>
      <c r="B145" s="57"/>
      <c r="C145" s="38" t="s">
        <v>39</v>
      </c>
      <c r="D145" s="31" t="s">
        <v>15</v>
      </c>
      <c r="E145" s="31" t="s">
        <v>15</v>
      </c>
      <c r="F145" s="32" t="s">
        <v>40</v>
      </c>
      <c r="G145" s="112">
        <v>0</v>
      </c>
      <c r="H145" s="113">
        <v>0</v>
      </c>
      <c r="I145" s="104">
        <v>0</v>
      </c>
      <c r="J145" s="29"/>
    </row>
    <row r="146" spans="1:10" s="22" customFormat="1" ht="15" customHeight="1" x14ac:dyDescent="0.2">
      <c r="A146" s="58"/>
      <c r="B146" s="57"/>
      <c r="C146" s="38" t="s">
        <v>41</v>
      </c>
      <c r="D146" s="31" t="s">
        <v>15</v>
      </c>
      <c r="E146" s="31" t="s">
        <v>15</v>
      </c>
      <c r="F146" s="32" t="s">
        <v>42</v>
      </c>
      <c r="G146" s="112">
        <v>0</v>
      </c>
      <c r="H146" s="113">
        <v>0</v>
      </c>
      <c r="I146" s="104">
        <v>0</v>
      </c>
      <c r="J146" s="29"/>
    </row>
    <row r="147" spans="1:10" s="22" customFormat="1" ht="15" customHeight="1" x14ac:dyDescent="0.2">
      <c r="A147" s="58"/>
      <c r="B147" s="57"/>
      <c r="C147" s="38" t="s">
        <v>43</v>
      </c>
      <c r="D147" s="31" t="s">
        <v>15</v>
      </c>
      <c r="E147" s="31" t="s">
        <v>15</v>
      </c>
      <c r="F147" s="32" t="s">
        <v>44</v>
      </c>
      <c r="G147" s="112">
        <v>0</v>
      </c>
      <c r="H147" s="113">
        <v>0</v>
      </c>
      <c r="I147" s="104">
        <v>0</v>
      </c>
      <c r="J147" s="29"/>
    </row>
    <row r="148" spans="1:10" s="22" customFormat="1" ht="15" customHeight="1" x14ac:dyDescent="0.2">
      <c r="A148" s="58"/>
      <c r="B148" s="57"/>
      <c r="C148" s="38" t="s">
        <v>45</v>
      </c>
      <c r="D148" s="31" t="s">
        <v>15</v>
      </c>
      <c r="E148" s="31" t="s">
        <v>15</v>
      </c>
      <c r="F148" s="32" t="s">
        <v>46</v>
      </c>
      <c r="G148" s="112">
        <v>0</v>
      </c>
      <c r="H148" s="113">
        <v>0</v>
      </c>
      <c r="I148" s="104">
        <v>0</v>
      </c>
      <c r="J148" s="29"/>
    </row>
    <row r="149" spans="1:10" s="22" customFormat="1" ht="15" customHeight="1" x14ac:dyDescent="0.2">
      <c r="A149" s="58"/>
      <c r="B149" s="57"/>
      <c r="C149" s="39" t="s">
        <v>47</v>
      </c>
      <c r="D149" s="98" t="s">
        <v>15</v>
      </c>
      <c r="E149" s="98" t="s">
        <v>15</v>
      </c>
      <c r="F149" s="40" t="s">
        <v>48</v>
      </c>
      <c r="G149" s="112">
        <v>0</v>
      </c>
      <c r="H149" s="113">
        <v>10683</v>
      </c>
      <c r="I149" s="104">
        <v>10679.32</v>
      </c>
      <c r="J149" s="29"/>
    </row>
    <row r="150" spans="1:10" s="22" customFormat="1" ht="15" customHeight="1" x14ac:dyDescent="0.2">
      <c r="A150" s="58"/>
      <c r="B150" s="136" t="s">
        <v>96</v>
      </c>
      <c r="C150" s="137"/>
      <c r="D150" s="137"/>
      <c r="E150" s="137"/>
      <c r="F150" s="138"/>
      <c r="G150" s="114">
        <f>+SUM(G130:G149)-G142-G143-G136-G137</f>
        <v>5710358</v>
      </c>
      <c r="H150" s="114">
        <f>+SUM(H130:H149)-H142-H143-H136-H137</f>
        <v>6661217</v>
      </c>
      <c r="I150" s="70">
        <f>+SUM(I130:I149)-I142-I143-I136-I137</f>
        <v>6586345.9900000002</v>
      </c>
      <c r="J150" s="29"/>
    </row>
    <row r="151" spans="1:10" s="22" customFormat="1" ht="15" customHeight="1" x14ac:dyDescent="0.2">
      <c r="A151" s="58"/>
      <c r="B151" s="142" t="s">
        <v>97</v>
      </c>
      <c r="C151" s="52" t="s">
        <v>14</v>
      </c>
      <c r="D151" s="31" t="s">
        <v>15</v>
      </c>
      <c r="E151" s="31" t="s">
        <v>15</v>
      </c>
      <c r="F151" s="32" t="s">
        <v>16</v>
      </c>
      <c r="G151" s="116">
        <v>0</v>
      </c>
      <c r="H151" s="113">
        <v>0</v>
      </c>
      <c r="I151" s="48">
        <v>0</v>
      </c>
      <c r="J151" s="29"/>
    </row>
    <row r="152" spans="1:10" s="22" customFormat="1" ht="15" customHeight="1" x14ac:dyDescent="0.2">
      <c r="A152" s="58"/>
      <c r="B152" s="143"/>
      <c r="C152" s="52" t="s">
        <v>17</v>
      </c>
      <c r="D152" s="31" t="s">
        <v>15</v>
      </c>
      <c r="E152" s="31" t="s">
        <v>15</v>
      </c>
      <c r="F152" s="32" t="s">
        <v>18</v>
      </c>
      <c r="G152" s="112">
        <v>0</v>
      </c>
      <c r="H152" s="113">
        <v>0</v>
      </c>
      <c r="I152" s="104">
        <v>0</v>
      </c>
      <c r="J152" s="29"/>
    </row>
    <row r="153" spans="1:10" s="22" customFormat="1" ht="15" customHeight="1" x14ac:dyDescent="0.2">
      <c r="A153" s="58"/>
      <c r="B153" s="57"/>
      <c r="C153" s="38" t="s">
        <v>19</v>
      </c>
      <c r="D153" s="31" t="s">
        <v>15</v>
      </c>
      <c r="E153" s="31" t="s">
        <v>15</v>
      </c>
      <c r="F153" s="32" t="s">
        <v>20</v>
      </c>
      <c r="G153" s="112">
        <v>0</v>
      </c>
      <c r="H153" s="113">
        <v>0</v>
      </c>
      <c r="I153" s="104">
        <v>0</v>
      </c>
      <c r="J153" s="29"/>
    </row>
    <row r="154" spans="1:10" s="22" customFormat="1" ht="15" customHeight="1" x14ac:dyDescent="0.2">
      <c r="A154" s="58"/>
      <c r="B154" s="57"/>
      <c r="C154" s="38" t="s">
        <v>21</v>
      </c>
      <c r="D154" s="31" t="s">
        <v>15</v>
      </c>
      <c r="E154" s="31" t="s">
        <v>15</v>
      </c>
      <c r="F154" s="32" t="s">
        <v>22</v>
      </c>
      <c r="G154" s="112">
        <v>1100</v>
      </c>
      <c r="H154" s="113">
        <v>5100</v>
      </c>
      <c r="I154" s="104">
        <v>3870</v>
      </c>
      <c r="J154" s="29"/>
    </row>
    <row r="155" spans="1:10" s="22" customFormat="1" ht="15" customHeight="1" x14ac:dyDescent="0.2">
      <c r="A155" s="58"/>
      <c r="B155" s="57"/>
      <c r="C155" s="38" t="s">
        <v>23</v>
      </c>
      <c r="D155" s="31" t="s">
        <v>15</v>
      </c>
      <c r="E155" s="31" t="s">
        <v>15</v>
      </c>
      <c r="F155" s="32" t="s">
        <v>24</v>
      </c>
      <c r="G155" s="112">
        <v>200</v>
      </c>
      <c r="H155" s="113">
        <v>200</v>
      </c>
      <c r="I155" s="104">
        <v>200</v>
      </c>
      <c r="J155" s="29"/>
    </row>
    <row r="156" spans="1:10" s="22" customFormat="1" ht="15" customHeight="1" x14ac:dyDescent="0.2">
      <c r="A156" s="58"/>
      <c r="B156" s="57"/>
      <c r="C156" s="38" t="s">
        <v>25</v>
      </c>
      <c r="D156" s="31" t="s">
        <v>15</v>
      </c>
      <c r="E156" s="31" t="s">
        <v>15</v>
      </c>
      <c r="F156" s="32" t="s">
        <v>26</v>
      </c>
      <c r="G156" s="112">
        <v>8253627</v>
      </c>
      <c r="H156" s="113">
        <v>9702592</v>
      </c>
      <c r="I156" s="104">
        <v>9612762.4100000001</v>
      </c>
      <c r="J156" s="29"/>
    </row>
    <row r="157" spans="1:10" s="22" customFormat="1" ht="15" customHeight="1" x14ac:dyDescent="0.2">
      <c r="A157" s="58"/>
      <c r="B157" s="57"/>
      <c r="C157" s="38"/>
      <c r="D157" s="31"/>
      <c r="E157" s="31"/>
      <c r="F157" s="35" t="s">
        <v>27</v>
      </c>
      <c r="G157" s="112">
        <v>8245627</v>
      </c>
      <c r="H157" s="113">
        <v>9694492</v>
      </c>
      <c r="I157" s="104">
        <v>9609739.1400000006</v>
      </c>
      <c r="J157" s="29"/>
    </row>
    <row r="158" spans="1:10" s="22" customFormat="1" ht="15" customHeight="1" x14ac:dyDescent="0.2">
      <c r="A158" s="58"/>
      <c r="B158" s="57"/>
      <c r="C158" s="38"/>
      <c r="D158" s="31"/>
      <c r="E158" s="31"/>
      <c r="F158" s="36" t="s">
        <v>28</v>
      </c>
      <c r="G158" s="112">
        <v>0</v>
      </c>
      <c r="H158" s="113">
        <v>0</v>
      </c>
      <c r="I158" s="104">
        <v>0</v>
      </c>
      <c r="J158" s="29"/>
    </row>
    <row r="159" spans="1:10" s="22" customFormat="1" ht="15" customHeight="1" x14ac:dyDescent="0.2">
      <c r="A159" s="58"/>
      <c r="B159" s="57"/>
      <c r="C159" s="38" t="s">
        <v>29</v>
      </c>
      <c r="D159" s="31" t="s">
        <v>15</v>
      </c>
      <c r="E159" s="31" t="s">
        <v>15</v>
      </c>
      <c r="F159" s="32" t="s">
        <v>30</v>
      </c>
      <c r="G159" s="112">
        <v>206500</v>
      </c>
      <c r="H159" s="113">
        <v>206500</v>
      </c>
      <c r="I159" s="104">
        <v>101140.87999999999</v>
      </c>
      <c r="J159" s="29"/>
    </row>
    <row r="160" spans="1:10" s="22" customFormat="1" ht="15" customHeight="1" x14ac:dyDescent="0.2">
      <c r="A160" s="58"/>
      <c r="B160" s="57"/>
      <c r="C160" s="38" t="s">
        <v>31</v>
      </c>
      <c r="D160" s="31" t="s">
        <v>15</v>
      </c>
      <c r="E160" s="31" t="s">
        <v>15</v>
      </c>
      <c r="F160" s="32" t="s">
        <v>32</v>
      </c>
      <c r="G160" s="112">
        <v>0</v>
      </c>
      <c r="H160" s="113">
        <v>0</v>
      </c>
      <c r="I160" s="104">
        <v>0</v>
      </c>
      <c r="J160" s="29"/>
    </row>
    <row r="161" spans="1:10" s="22" customFormat="1" ht="15" customHeight="1" x14ac:dyDescent="0.2">
      <c r="A161" s="58"/>
      <c r="B161" s="57"/>
      <c r="C161" s="38" t="s">
        <v>33</v>
      </c>
      <c r="D161" s="31" t="s">
        <v>15</v>
      </c>
      <c r="E161" s="31" t="s">
        <v>15</v>
      </c>
      <c r="F161" s="32" t="s">
        <v>34</v>
      </c>
      <c r="G161" s="112">
        <v>0</v>
      </c>
      <c r="H161" s="113">
        <v>0</v>
      </c>
      <c r="I161" s="104">
        <v>0</v>
      </c>
      <c r="J161" s="29"/>
    </row>
    <row r="162" spans="1:10" s="22" customFormat="1" ht="15" customHeight="1" x14ac:dyDescent="0.2">
      <c r="A162" s="58"/>
      <c r="B162" s="57"/>
      <c r="C162" s="38" t="s">
        <v>35</v>
      </c>
      <c r="D162" s="31" t="s">
        <v>15</v>
      </c>
      <c r="E162" s="31" t="s">
        <v>15</v>
      </c>
      <c r="F162" s="32" t="s">
        <v>36</v>
      </c>
      <c r="G162" s="112">
        <v>0</v>
      </c>
      <c r="H162" s="113">
        <v>926192</v>
      </c>
      <c r="I162" s="104">
        <v>880489.07</v>
      </c>
      <c r="J162" s="29"/>
    </row>
    <row r="163" spans="1:10" s="22" customFormat="1" ht="15" customHeight="1" x14ac:dyDescent="0.2">
      <c r="A163" s="58"/>
      <c r="B163" s="57"/>
      <c r="C163" s="38"/>
      <c r="D163" s="31"/>
      <c r="E163" s="31"/>
      <c r="F163" s="35" t="s">
        <v>27</v>
      </c>
      <c r="G163" s="112">
        <v>0</v>
      </c>
      <c r="H163" s="113">
        <v>926192</v>
      </c>
      <c r="I163" s="104">
        <v>880489.07</v>
      </c>
      <c r="J163" s="29"/>
    </row>
    <row r="164" spans="1:10" s="22" customFormat="1" ht="15" customHeight="1" x14ac:dyDescent="0.2">
      <c r="A164" s="58"/>
      <c r="B164" s="57"/>
      <c r="C164" s="38"/>
      <c r="D164" s="31"/>
      <c r="E164" s="31"/>
      <c r="F164" s="36" t="s">
        <v>28</v>
      </c>
      <c r="G164" s="112">
        <v>0</v>
      </c>
      <c r="H164" s="113">
        <v>0</v>
      </c>
      <c r="I164" s="104">
        <v>0</v>
      </c>
      <c r="J164" s="29"/>
    </row>
    <row r="165" spans="1:10" s="22" customFormat="1" ht="15" customHeight="1" x14ac:dyDescent="0.2">
      <c r="A165" s="58"/>
      <c r="B165" s="57"/>
      <c r="C165" s="38" t="s">
        <v>37</v>
      </c>
      <c r="D165" s="31" t="s">
        <v>15</v>
      </c>
      <c r="E165" s="31" t="s">
        <v>15</v>
      </c>
      <c r="F165" s="32" t="s">
        <v>38</v>
      </c>
      <c r="G165" s="112">
        <v>0</v>
      </c>
      <c r="H165" s="113">
        <v>0</v>
      </c>
      <c r="I165" s="104">
        <v>0</v>
      </c>
      <c r="J165" s="29"/>
    </row>
    <row r="166" spans="1:10" s="22" customFormat="1" ht="15" customHeight="1" x14ac:dyDescent="0.2">
      <c r="A166" s="58"/>
      <c r="B166" s="57"/>
      <c r="C166" s="38" t="s">
        <v>39</v>
      </c>
      <c r="D166" s="31" t="s">
        <v>15</v>
      </c>
      <c r="E166" s="31" t="s">
        <v>15</v>
      </c>
      <c r="F166" s="32" t="s">
        <v>40</v>
      </c>
      <c r="G166" s="112">
        <v>0</v>
      </c>
      <c r="H166" s="113">
        <v>0</v>
      </c>
      <c r="I166" s="104">
        <v>0</v>
      </c>
      <c r="J166" s="29"/>
    </row>
    <row r="167" spans="1:10" s="22" customFormat="1" ht="15" customHeight="1" x14ac:dyDescent="0.2">
      <c r="A167" s="58"/>
      <c r="B167" s="57"/>
      <c r="C167" s="38" t="s">
        <v>41</v>
      </c>
      <c r="D167" s="31" t="s">
        <v>15</v>
      </c>
      <c r="E167" s="31" t="s">
        <v>15</v>
      </c>
      <c r="F167" s="32" t="s">
        <v>42</v>
      </c>
      <c r="G167" s="112">
        <v>0</v>
      </c>
      <c r="H167" s="113">
        <v>0</v>
      </c>
      <c r="I167" s="104">
        <v>0</v>
      </c>
      <c r="J167" s="29"/>
    </row>
    <row r="168" spans="1:10" s="22" customFormat="1" ht="15" customHeight="1" x14ac:dyDescent="0.2">
      <c r="A168" s="58"/>
      <c r="B168" s="57"/>
      <c r="C168" s="38" t="s">
        <v>43</v>
      </c>
      <c r="D168" s="31" t="s">
        <v>15</v>
      </c>
      <c r="E168" s="31" t="s">
        <v>15</v>
      </c>
      <c r="F168" s="32" t="s">
        <v>44</v>
      </c>
      <c r="G168" s="112">
        <v>0</v>
      </c>
      <c r="H168" s="113">
        <v>0</v>
      </c>
      <c r="I168" s="104">
        <v>0</v>
      </c>
      <c r="J168" s="29"/>
    </row>
    <row r="169" spans="1:10" s="22" customFormat="1" ht="15" customHeight="1" x14ac:dyDescent="0.2">
      <c r="A169" s="58"/>
      <c r="B169" s="57"/>
      <c r="C169" s="38" t="s">
        <v>45</v>
      </c>
      <c r="D169" s="31" t="s">
        <v>15</v>
      </c>
      <c r="E169" s="31" t="s">
        <v>15</v>
      </c>
      <c r="F169" s="32" t="s">
        <v>46</v>
      </c>
      <c r="G169" s="112">
        <v>0</v>
      </c>
      <c r="H169" s="113">
        <v>35241</v>
      </c>
      <c r="I169" s="104">
        <v>34270</v>
      </c>
      <c r="J169" s="29"/>
    </row>
    <row r="170" spans="1:10" s="22" customFormat="1" ht="15" customHeight="1" x14ac:dyDescent="0.2">
      <c r="A170" s="58"/>
      <c r="B170" s="57"/>
      <c r="C170" s="39" t="s">
        <v>47</v>
      </c>
      <c r="D170" s="98" t="s">
        <v>15</v>
      </c>
      <c r="E170" s="98" t="s">
        <v>15</v>
      </c>
      <c r="F170" s="40" t="s">
        <v>48</v>
      </c>
      <c r="G170" s="112">
        <v>0</v>
      </c>
      <c r="H170" s="113">
        <v>22070</v>
      </c>
      <c r="I170" s="104">
        <v>22069.279999999999</v>
      </c>
      <c r="J170" s="29"/>
    </row>
    <row r="171" spans="1:10" s="22" customFormat="1" ht="15" customHeight="1" x14ac:dyDescent="0.2">
      <c r="A171" s="58"/>
      <c r="B171" s="136" t="s">
        <v>98</v>
      </c>
      <c r="C171" s="137"/>
      <c r="D171" s="137"/>
      <c r="E171" s="137"/>
      <c r="F171" s="138"/>
      <c r="G171" s="114">
        <f>+SUM(G151:G170)-G163-G164-G157-G158</f>
        <v>8461427</v>
      </c>
      <c r="H171" s="114">
        <f>+SUM(H151:H170)-H163-H164-H157-H158</f>
        <v>10897895</v>
      </c>
      <c r="I171" s="70">
        <f>+SUM(I151:I170)-I163-I164-I157-I158</f>
        <v>10654801.640000001</v>
      </c>
      <c r="J171" s="29"/>
    </row>
    <row r="172" spans="1:10" s="22" customFormat="1" ht="15" customHeight="1" x14ac:dyDescent="0.2">
      <c r="A172" s="58"/>
      <c r="B172" s="142" t="s">
        <v>99</v>
      </c>
      <c r="C172" s="52" t="s">
        <v>14</v>
      </c>
      <c r="D172" s="31" t="s">
        <v>15</v>
      </c>
      <c r="E172" s="31" t="s">
        <v>15</v>
      </c>
      <c r="F172" s="32" t="s">
        <v>16</v>
      </c>
      <c r="G172" s="116">
        <v>0</v>
      </c>
      <c r="H172" s="117">
        <v>0</v>
      </c>
      <c r="I172" s="48">
        <v>0</v>
      </c>
      <c r="J172" s="29"/>
    </row>
    <row r="173" spans="1:10" s="22" customFormat="1" ht="15" customHeight="1" x14ac:dyDescent="0.2">
      <c r="A173" s="58"/>
      <c r="B173" s="143"/>
      <c r="C173" s="52" t="s">
        <v>17</v>
      </c>
      <c r="D173" s="31" t="s">
        <v>15</v>
      </c>
      <c r="E173" s="31" t="s">
        <v>15</v>
      </c>
      <c r="F173" s="32" t="s">
        <v>18</v>
      </c>
      <c r="G173" s="112">
        <v>0</v>
      </c>
      <c r="H173" s="113">
        <v>0</v>
      </c>
      <c r="I173" s="104">
        <v>0</v>
      </c>
      <c r="J173" s="29"/>
    </row>
    <row r="174" spans="1:10" s="22" customFormat="1" ht="15" customHeight="1" x14ac:dyDescent="0.2">
      <c r="A174" s="58"/>
      <c r="B174" s="57"/>
      <c r="C174" s="38" t="s">
        <v>19</v>
      </c>
      <c r="D174" s="31" t="s">
        <v>15</v>
      </c>
      <c r="E174" s="31" t="s">
        <v>15</v>
      </c>
      <c r="F174" s="32" t="s">
        <v>20</v>
      </c>
      <c r="G174" s="112">
        <v>0</v>
      </c>
      <c r="H174" s="113">
        <v>0</v>
      </c>
      <c r="I174" s="104">
        <v>0</v>
      </c>
      <c r="J174" s="29"/>
    </row>
    <row r="175" spans="1:10" s="22" customFormat="1" ht="15" customHeight="1" x14ac:dyDescent="0.2">
      <c r="A175" s="58"/>
      <c r="B175" s="57"/>
      <c r="C175" s="38" t="s">
        <v>21</v>
      </c>
      <c r="D175" s="31" t="s">
        <v>15</v>
      </c>
      <c r="E175" s="31" t="s">
        <v>15</v>
      </c>
      <c r="F175" s="32" t="s">
        <v>22</v>
      </c>
      <c r="G175" s="112">
        <v>8500</v>
      </c>
      <c r="H175" s="113">
        <v>10410</v>
      </c>
      <c r="I175" s="104">
        <v>5987.64</v>
      </c>
      <c r="J175" s="29"/>
    </row>
    <row r="176" spans="1:10" s="22" customFormat="1" ht="15" customHeight="1" x14ac:dyDescent="0.2">
      <c r="A176" s="58"/>
      <c r="B176" s="57"/>
      <c r="C176" s="38" t="s">
        <v>23</v>
      </c>
      <c r="D176" s="31" t="s">
        <v>15</v>
      </c>
      <c r="E176" s="31" t="s">
        <v>15</v>
      </c>
      <c r="F176" s="32" t="s">
        <v>24</v>
      </c>
      <c r="G176" s="112">
        <v>0</v>
      </c>
      <c r="H176" s="113">
        <v>0</v>
      </c>
      <c r="I176" s="104">
        <v>0</v>
      </c>
      <c r="J176" s="29"/>
    </row>
    <row r="177" spans="1:10" s="22" customFormat="1" ht="15" customHeight="1" x14ac:dyDescent="0.2">
      <c r="A177" s="58"/>
      <c r="B177" s="57"/>
      <c r="C177" s="38" t="s">
        <v>25</v>
      </c>
      <c r="D177" s="31" t="s">
        <v>15</v>
      </c>
      <c r="E177" s="31" t="s">
        <v>15</v>
      </c>
      <c r="F177" s="32" t="s">
        <v>26</v>
      </c>
      <c r="G177" s="112">
        <v>7421226</v>
      </c>
      <c r="H177" s="113">
        <v>8873865</v>
      </c>
      <c r="I177" s="104">
        <v>8830580.4499999993</v>
      </c>
      <c r="J177" s="29"/>
    </row>
    <row r="178" spans="1:10" s="22" customFormat="1" ht="15" customHeight="1" x14ac:dyDescent="0.2">
      <c r="A178" s="58"/>
      <c r="B178" s="57"/>
      <c r="C178" s="38"/>
      <c r="D178" s="31"/>
      <c r="E178" s="31"/>
      <c r="F178" s="35" t="s">
        <v>27</v>
      </c>
      <c r="G178" s="112">
        <v>7384266</v>
      </c>
      <c r="H178" s="113">
        <v>8870558</v>
      </c>
      <c r="I178" s="104">
        <v>8827273.5899999999</v>
      </c>
      <c r="J178" s="29"/>
    </row>
    <row r="179" spans="1:10" s="22" customFormat="1" ht="15" customHeight="1" x14ac:dyDescent="0.2">
      <c r="A179" s="58"/>
      <c r="B179" s="57"/>
      <c r="C179" s="38"/>
      <c r="D179" s="31"/>
      <c r="E179" s="31"/>
      <c r="F179" s="36" t="s">
        <v>28</v>
      </c>
      <c r="G179" s="112">
        <v>0</v>
      </c>
      <c r="H179" s="113">
        <v>0</v>
      </c>
      <c r="I179" s="104">
        <v>0</v>
      </c>
      <c r="J179" s="29"/>
    </row>
    <row r="180" spans="1:10" s="22" customFormat="1" ht="15" customHeight="1" x14ac:dyDescent="0.2">
      <c r="A180" s="58"/>
      <c r="B180" s="57"/>
      <c r="C180" s="38" t="s">
        <v>29</v>
      </c>
      <c r="D180" s="31" t="s">
        <v>15</v>
      </c>
      <c r="E180" s="31" t="s">
        <v>15</v>
      </c>
      <c r="F180" s="32" t="s">
        <v>30</v>
      </c>
      <c r="G180" s="112">
        <v>103153</v>
      </c>
      <c r="H180" s="113">
        <v>118568</v>
      </c>
      <c r="I180" s="104">
        <v>86772.42</v>
      </c>
      <c r="J180" s="29"/>
    </row>
    <row r="181" spans="1:10" s="22" customFormat="1" ht="15" customHeight="1" x14ac:dyDescent="0.2">
      <c r="A181" s="58"/>
      <c r="B181" s="57"/>
      <c r="C181" s="38" t="s">
        <v>31</v>
      </c>
      <c r="D181" s="31" t="s">
        <v>15</v>
      </c>
      <c r="E181" s="31" t="s">
        <v>15</v>
      </c>
      <c r="F181" s="32" t="s">
        <v>32</v>
      </c>
      <c r="G181" s="112">
        <v>236</v>
      </c>
      <c r="H181" s="113">
        <v>236</v>
      </c>
      <c r="I181" s="104">
        <v>128.72</v>
      </c>
      <c r="J181" s="29"/>
    </row>
    <row r="182" spans="1:10" s="22" customFormat="1" ht="15" customHeight="1" x14ac:dyDescent="0.2">
      <c r="A182" s="58"/>
      <c r="B182" s="57"/>
      <c r="C182" s="38" t="s">
        <v>33</v>
      </c>
      <c r="D182" s="31" t="s">
        <v>15</v>
      </c>
      <c r="E182" s="31" t="s">
        <v>15</v>
      </c>
      <c r="F182" s="32" t="s">
        <v>34</v>
      </c>
      <c r="G182" s="112">
        <v>0</v>
      </c>
      <c r="H182" s="113">
        <v>0</v>
      </c>
      <c r="I182" s="104">
        <v>0</v>
      </c>
      <c r="J182" s="29"/>
    </row>
    <row r="183" spans="1:10" s="22" customFormat="1" ht="15" customHeight="1" x14ac:dyDescent="0.2">
      <c r="A183" s="58"/>
      <c r="B183" s="57"/>
      <c r="C183" s="38" t="s">
        <v>35</v>
      </c>
      <c r="D183" s="31" t="s">
        <v>15</v>
      </c>
      <c r="E183" s="31" t="s">
        <v>15</v>
      </c>
      <c r="F183" s="32" t="s">
        <v>36</v>
      </c>
      <c r="G183" s="112">
        <v>0</v>
      </c>
      <c r="H183" s="113">
        <v>488966</v>
      </c>
      <c r="I183" s="104">
        <v>465402.07</v>
      </c>
      <c r="J183" s="29"/>
    </row>
    <row r="184" spans="1:10" s="22" customFormat="1" ht="15" customHeight="1" x14ac:dyDescent="0.2">
      <c r="A184" s="58"/>
      <c r="B184" s="57"/>
      <c r="C184" s="38"/>
      <c r="D184" s="31"/>
      <c r="E184" s="31"/>
      <c r="F184" s="35" t="s">
        <v>27</v>
      </c>
      <c r="G184" s="112">
        <v>0</v>
      </c>
      <c r="H184" s="113">
        <v>488966</v>
      </c>
      <c r="I184" s="104">
        <v>465402.07</v>
      </c>
      <c r="J184" s="29"/>
    </row>
    <row r="185" spans="1:10" s="22" customFormat="1" ht="15" customHeight="1" x14ac:dyDescent="0.2">
      <c r="A185" s="58"/>
      <c r="B185" s="57"/>
      <c r="C185" s="38"/>
      <c r="D185" s="31"/>
      <c r="E185" s="31"/>
      <c r="F185" s="36" t="s">
        <v>28</v>
      </c>
      <c r="G185" s="112">
        <v>0</v>
      </c>
      <c r="H185" s="113">
        <v>0</v>
      </c>
      <c r="I185" s="104">
        <v>0</v>
      </c>
      <c r="J185" s="29"/>
    </row>
    <row r="186" spans="1:10" s="22" customFormat="1" ht="15" customHeight="1" x14ac:dyDescent="0.2">
      <c r="A186" s="58"/>
      <c r="B186" s="57"/>
      <c r="C186" s="38" t="s">
        <v>37</v>
      </c>
      <c r="D186" s="31" t="s">
        <v>15</v>
      </c>
      <c r="E186" s="31" t="s">
        <v>15</v>
      </c>
      <c r="F186" s="32" t="s">
        <v>38</v>
      </c>
      <c r="G186" s="112">
        <v>0</v>
      </c>
      <c r="H186" s="113">
        <v>0</v>
      </c>
      <c r="I186" s="104">
        <v>0</v>
      </c>
      <c r="J186" s="29"/>
    </row>
    <row r="187" spans="1:10" s="22" customFormat="1" ht="15" customHeight="1" x14ac:dyDescent="0.2">
      <c r="A187" s="58"/>
      <c r="B187" s="57"/>
      <c r="C187" s="38" t="s">
        <v>39</v>
      </c>
      <c r="D187" s="31" t="s">
        <v>15</v>
      </c>
      <c r="E187" s="31" t="s">
        <v>15</v>
      </c>
      <c r="F187" s="32" t="s">
        <v>40</v>
      </c>
      <c r="G187" s="112">
        <v>0</v>
      </c>
      <c r="H187" s="113">
        <v>0</v>
      </c>
      <c r="I187" s="104">
        <v>0</v>
      </c>
      <c r="J187" s="29"/>
    </row>
    <row r="188" spans="1:10" s="22" customFormat="1" ht="15" customHeight="1" x14ac:dyDescent="0.2">
      <c r="A188" s="58"/>
      <c r="B188" s="57"/>
      <c r="C188" s="38" t="s">
        <v>41</v>
      </c>
      <c r="D188" s="31" t="s">
        <v>15</v>
      </c>
      <c r="E188" s="31" t="s">
        <v>15</v>
      </c>
      <c r="F188" s="32" t="s">
        <v>42</v>
      </c>
      <c r="G188" s="112">
        <v>0</v>
      </c>
      <c r="H188" s="113">
        <v>0</v>
      </c>
      <c r="I188" s="104">
        <v>0</v>
      </c>
      <c r="J188" s="29"/>
    </row>
    <row r="189" spans="1:10" s="22" customFormat="1" ht="15" customHeight="1" x14ac:dyDescent="0.2">
      <c r="A189" s="58"/>
      <c r="B189" s="57"/>
      <c r="C189" s="38" t="s">
        <v>43</v>
      </c>
      <c r="D189" s="31" t="s">
        <v>15</v>
      </c>
      <c r="E189" s="31" t="s">
        <v>15</v>
      </c>
      <c r="F189" s="32" t="s">
        <v>44</v>
      </c>
      <c r="G189" s="112">
        <v>0</v>
      </c>
      <c r="H189" s="113">
        <v>0</v>
      </c>
      <c r="I189" s="104">
        <v>0</v>
      </c>
      <c r="J189" s="29"/>
    </row>
    <row r="190" spans="1:10" s="22" customFormat="1" ht="15" customHeight="1" x14ac:dyDescent="0.2">
      <c r="A190" s="58"/>
      <c r="B190" s="57"/>
      <c r="C190" s="38" t="s">
        <v>45</v>
      </c>
      <c r="D190" s="31" t="s">
        <v>15</v>
      </c>
      <c r="E190" s="31" t="s">
        <v>15</v>
      </c>
      <c r="F190" s="32" t="s">
        <v>46</v>
      </c>
      <c r="G190" s="112">
        <v>0</v>
      </c>
      <c r="H190" s="113">
        <v>416</v>
      </c>
      <c r="I190" s="104">
        <v>416</v>
      </c>
      <c r="J190" s="29"/>
    </row>
    <row r="191" spans="1:10" s="22" customFormat="1" ht="15" customHeight="1" x14ac:dyDescent="0.2">
      <c r="A191" s="58"/>
      <c r="B191" s="57"/>
      <c r="C191" s="39" t="s">
        <v>47</v>
      </c>
      <c r="D191" s="98" t="s">
        <v>15</v>
      </c>
      <c r="E191" s="98" t="s">
        <v>15</v>
      </c>
      <c r="F191" s="40" t="s">
        <v>48</v>
      </c>
      <c r="G191" s="112">
        <v>0</v>
      </c>
      <c r="H191" s="113">
        <v>33483</v>
      </c>
      <c r="I191" s="104">
        <v>33480.120000000003</v>
      </c>
      <c r="J191" s="29"/>
    </row>
    <row r="192" spans="1:10" s="22" customFormat="1" ht="15" customHeight="1" x14ac:dyDescent="0.2">
      <c r="A192" s="58"/>
      <c r="B192" s="136" t="s">
        <v>100</v>
      </c>
      <c r="C192" s="137"/>
      <c r="D192" s="137"/>
      <c r="E192" s="137"/>
      <c r="F192" s="138"/>
      <c r="G192" s="114">
        <f>+SUM(G172:G191)-G184-G185-G178-G179</f>
        <v>7533115</v>
      </c>
      <c r="H192" s="114">
        <f>+SUM(H172:H191)-H184-H185-H178-H179</f>
        <v>9525944</v>
      </c>
      <c r="I192" s="70">
        <f>+SUM(I172:I191)-I184-I185-I178-I179</f>
        <v>9422767.4200000018</v>
      </c>
      <c r="J192" s="29"/>
    </row>
    <row r="193" spans="1:10" s="22" customFormat="1" ht="15" customHeight="1" x14ac:dyDescent="0.2">
      <c r="A193" s="58"/>
      <c r="B193" s="142" t="s">
        <v>101</v>
      </c>
      <c r="C193" s="52" t="s">
        <v>14</v>
      </c>
      <c r="D193" s="31" t="s">
        <v>15</v>
      </c>
      <c r="E193" s="31" t="s">
        <v>15</v>
      </c>
      <c r="F193" s="32" t="s">
        <v>16</v>
      </c>
      <c r="G193" s="116">
        <v>0</v>
      </c>
      <c r="H193" s="117">
        <v>0</v>
      </c>
      <c r="I193" s="48">
        <v>0</v>
      </c>
      <c r="J193" s="29"/>
    </row>
    <row r="194" spans="1:10" s="22" customFormat="1" ht="15" customHeight="1" x14ac:dyDescent="0.2">
      <c r="A194" s="58"/>
      <c r="B194" s="143"/>
      <c r="C194" s="52" t="s">
        <v>17</v>
      </c>
      <c r="D194" s="31" t="s">
        <v>15</v>
      </c>
      <c r="E194" s="31" t="s">
        <v>15</v>
      </c>
      <c r="F194" s="32" t="s">
        <v>18</v>
      </c>
      <c r="G194" s="112">
        <v>0</v>
      </c>
      <c r="H194" s="113">
        <v>0</v>
      </c>
      <c r="I194" s="104">
        <v>0</v>
      </c>
      <c r="J194" s="29"/>
    </row>
    <row r="195" spans="1:10" s="22" customFormat="1" ht="15" customHeight="1" x14ac:dyDescent="0.2">
      <c r="A195" s="58"/>
      <c r="B195" s="57"/>
      <c r="C195" s="38" t="s">
        <v>19</v>
      </c>
      <c r="D195" s="31" t="s">
        <v>15</v>
      </c>
      <c r="E195" s="31" t="s">
        <v>15</v>
      </c>
      <c r="F195" s="32" t="s">
        <v>20</v>
      </c>
      <c r="G195" s="112">
        <v>0</v>
      </c>
      <c r="H195" s="113">
        <v>0</v>
      </c>
      <c r="I195" s="104">
        <v>0</v>
      </c>
      <c r="J195" s="29"/>
    </row>
    <row r="196" spans="1:10" s="22" customFormat="1" ht="15" customHeight="1" x14ac:dyDescent="0.2">
      <c r="A196" s="58"/>
      <c r="B196" s="57"/>
      <c r="C196" s="38" t="s">
        <v>21</v>
      </c>
      <c r="D196" s="31" t="s">
        <v>15</v>
      </c>
      <c r="E196" s="31" t="s">
        <v>15</v>
      </c>
      <c r="F196" s="32" t="s">
        <v>22</v>
      </c>
      <c r="G196" s="112">
        <v>0</v>
      </c>
      <c r="H196" s="113">
        <v>0</v>
      </c>
      <c r="I196" s="104">
        <v>0</v>
      </c>
      <c r="J196" s="29"/>
    </row>
    <row r="197" spans="1:10" s="22" customFormat="1" ht="15" customHeight="1" x14ac:dyDescent="0.2">
      <c r="A197" s="58"/>
      <c r="B197" s="57"/>
      <c r="C197" s="38" t="s">
        <v>23</v>
      </c>
      <c r="D197" s="31" t="s">
        <v>15</v>
      </c>
      <c r="E197" s="31" t="s">
        <v>15</v>
      </c>
      <c r="F197" s="32" t="s">
        <v>24</v>
      </c>
      <c r="G197" s="112">
        <v>0</v>
      </c>
      <c r="H197" s="113">
        <v>0</v>
      </c>
      <c r="I197" s="104">
        <v>0</v>
      </c>
      <c r="J197" s="29"/>
    </row>
    <row r="198" spans="1:10" s="22" customFormat="1" ht="15" customHeight="1" x14ac:dyDescent="0.2">
      <c r="A198" s="58"/>
      <c r="B198" s="57"/>
      <c r="C198" s="38" t="s">
        <v>25</v>
      </c>
      <c r="D198" s="31" t="s">
        <v>15</v>
      </c>
      <c r="E198" s="31" t="s">
        <v>15</v>
      </c>
      <c r="F198" s="32" t="s">
        <v>26</v>
      </c>
      <c r="G198" s="112">
        <v>9709252</v>
      </c>
      <c r="H198" s="113">
        <v>11321319</v>
      </c>
      <c r="I198" s="104">
        <v>11260731.640000001</v>
      </c>
      <c r="J198" s="29"/>
    </row>
    <row r="199" spans="1:10" s="22" customFormat="1" ht="15" customHeight="1" x14ac:dyDescent="0.2">
      <c r="A199" s="58"/>
      <c r="B199" s="57"/>
      <c r="C199" s="38"/>
      <c r="D199" s="31"/>
      <c r="E199" s="31"/>
      <c r="F199" s="35" t="s">
        <v>27</v>
      </c>
      <c r="G199" s="112">
        <v>9698752</v>
      </c>
      <c r="H199" s="113">
        <v>11311719</v>
      </c>
      <c r="I199" s="104">
        <v>11251838.76</v>
      </c>
      <c r="J199" s="29"/>
    </row>
    <row r="200" spans="1:10" s="22" customFormat="1" ht="15" customHeight="1" x14ac:dyDescent="0.2">
      <c r="A200" s="58"/>
      <c r="B200" s="57"/>
      <c r="C200" s="38"/>
      <c r="D200" s="31"/>
      <c r="E200" s="31"/>
      <c r="F200" s="36" t="s">
        <v>28</v>
      </c>
      <c r="G200" s="112">
        <v>0</v>
      </c>
      <c r="H200" s="113">
        <v>0</v>
      </c>
      <c r="I200" s="104">
        <v>0</v>
      </c>
      <c r="J200" s="29"/>
    </row>
    <row r="201" spans="1:10" s="22" customFormat="1" ht="15" customHeight="1" x14ac:dyDescent="0.2">
      <c r="A201" s="58"/>
      <c r="B201" s="57"/>
      <c r="C201" s="38" t="s">
        <v>29</v>
      </c>
      <c r="D201" s="31" t="s">
        <v>15</v>
      </c>
      <c r="E201" s="31" t="s">
        <v>15</v>
      </c>
      <c r="F201" s="32" t="s">
        <v>30</v>
      </c>
      <c r="G201" s="112">
        <v>165650</v>
      </c>
      <c r="H201" s="113">
        <v>144700</v>
      </c>
      <c r="I201" s="104">
        <v>120863.39</v>
      </c>
      <c r="J201" s="29"/>
    </row>
    <row r="202" spans="1:10" s="22" customFormat="1" ht="15" customHeight="1" x14ac:dyDescent="0.2">
      <c r="A202" s="58"/>
      <c r="B202" s="57"/>
      <c r="C202" s="38" t="s">
        <v>31</v>
      </c>
      <c r="D202" s="31" t="s">
        <v>15</v>
      </c>
      <c r="E202" s="31" t="s">
        <v>15</v>
      </c>
      <c r="F202" s="32" t="s">
        <v>32</v>
      </c>
      <c r="G202" s="112">
        <v>2000</v>
      </c>
      <c r="H202" s="113">
        <v>1000</v>
      </c>
      <c r="I202" s="104">
        <v>473.34</v>
      </c>
      <c r="J202" s="29"/>
    </row>
    <row r="203" spans="1:10" s="22" customFormat="1" ht="15" customHeight="1" x14ac:dyDescent="0.2">
      <c r="A203" s="58"/>
      <c r="B203" s="57"/>
      <c r="C203" s="38" t="s">
        <v>33</v>
      </c>
      <c r="D203" s="31" t="s">
        <v>15</v>
      </c>
      <c r="E203" s="31" t="s">
        <v>15</v>
      </c>
      <c r="F203" s="32" t="s">
        <v>34</v>
      </c>
      <c r="G203" s="112">
        <v>0</v>
      </c>
      <c r="H203" s="113">
        <v>0</v>
      </c>
      <c r="I203" s="104">
        <v>0</v>
      </c>
      <c r="J203" s="29"/>
    </row>
    <row r="204" spans="1:10" s="22" customFormat="1" ht="15" customHeight="1" x14ac:dyDescent="0.2">
      <c r="A204" s="58"/>
      <c r="B204" s="57"/>
      <c r="C204" s="38" t="s">
        <v>35</v>
      </c>
      <c r="D204" s="31" t="s">
        <v>15</v>
      </c>
      <c r="E204" s="31" t="s">
        <v>15</v>
      </c>
      <c r="F204" s="32" t="s">
        <v>36</v>
      </c>
      <c r="G204" s="112">
        <v>0</v>
      </c>
      <c r="H204" s="113">
        <v>1031556</v>
      </c>
      <c r="I204" s="104">
        <v>980146.53</v>
      </c>
      <c r="J204" s="29"/>
    </row>
    <row r="205" spans="1:10" s="22" customFormat="1" ht="15" customHeight="1" x14ac:dyDescent="0.2">
      <c r="A205" s="58"/>
      <c r="B205" s="57"/>
      <c r="C205" s="38"/>
      <c r="D205" s="31"/>
      <c r="E205" s="31"/>
      <c r="F205" s="35" t="s">
        <v>27</v>
      </c>
      <c r="G205" s="112">
        <v>0</v>
      </c>
      <c r="H205" s="113">
        <v>1031556</v>
      </c>
      <c r="I205" s="104">
        <v>980146.53</v>
      </c>
      <c r="J205" s="29"/>
    </row>
    <row r="206" spans="1:10" s="22" customFormat="1" ht="15" customHeight="1" x14ac:dyDescent="0.2">
      <c r="A206" s="58"/>
      <c r="B206" s="57"/>
      <c r="C206" s="38"/>
      <c r="D206" s="31"/>
      <c r="E206" s="31"/>
      <c r="F206" s="36" t="s">
        <v>28</v>
      </c>
      <c r="G206" s="112">
        <v>0</v>
      </c>
      <c r="H206" s="113">
        <v>0</v>
      </c>
      <c r="I206" s="104">
        <v>0</v>
      </c>
      <c r="J206" s="29"/>
    </row>
    <row r="207" spans="1:10" s="22" customFormat="1" ht="15" customHeight="1" x14ac:dyDescent="0.2">
      <c r="A207" s="58"/>
      <c r="B207" s="57"/>
      <c r="C207" s="38" t="s">
        <v>37</v>
      </c>
      <c r="D207" s="31" t="s">
        <v>15</v>
      </c>
      <c r="E207" s="31" t="s">
        <v>15</v>
      </c>
      <c r="F207" s="32" t="s">
        <v>38</v>
      </c>
      <c r="G207" s="112">
        <v>0</v>
      </c>
      <c r="H207" s="113">
        <v>0</v>
      </c>
      <c r="I207" s="104">
        <v>0</v>
      </c>
      <c r="J207" s="29"/>
    </row>
    <row r="208" spans="1:10" s="22" customFormat="1" ht="15" customHeight="1" x14ac:dyDescent="0.2">
      <c r="A208" s="58"/>
      <c r="B208" s="57"/>
      <c r="C208" s="38" t="s">
        <v>39</v>
      </c>
      <c r="D208" s="31" t="s">
        <v>15</v>
      </c>
      <c r="E208" s="31" t="s">
        <v>15</v>
      </c>
      <c r="F208" s="32" t="s">
        <v>40</v>
      </c>
      <c r="G208" s="112">
        <v>0</v>
      </c>
      <c r="H208" s="113">
        <v>0</v>
      </c>
      <c r="I208" s="104">
        <v>0</v>
      </c>
      <c r="J208" s="29"/>
    </row>
    <row r="209" spans="1:10" s="22" customFormat="1" ht="15" customHeight="1" x14ac:dyDescent="0.2">
      <c r="A209" s="58"/>
      <c r="B209" s="57"/>
      <c r="C209" s="38" t="s">
        <v>41</v>
      </c>
      <c r="D209" s="31" t="s">
        <v>15</v>
      </c>
      <c r="E209" s="31" t="s">
        <v>15</v>
      </c>
      <c r="F209" s="32" t="s">
        <v>42</v>
      </c>
      <c r="G209" s="112">
        <v>0</v>
      </c>
      <c r="H209" s="113">
        <v>0</v>
      </c>
      <c r="I209" s="104">
        <v>0</v>
      </c>
      <c r="J209" s="29"/>
    </row>
    <row r="210" spans="1:10" s="22" customFormat="1" ht="15" customHeight="1" x14ac:dyDescent="0.2">
      <c r="A210" s="58"/>
      <c r="B210" s="57"/>
      <c r="C210" s="38" t="s">
        <v>43</v>
      </c>
      <c r="D210" s="31" t="s">
        <v>15</v>
      </c>
      <c r="E210" s="31" t="s">
        <v>15</v>
      </c>
      <c r="F210" s="32" t="s">
        <v>44</v>
      </c>
      <c r="G210" s="112">
        <v>0</v>
      </c>
      <c r="H210" s="113">
        <v>0</v>
      </c>
      <c r="I210" s="104">
        <v>0</v>
      </c>
      <c r="J210" s="29"/>
    </row>
    <row r="211" spans="1:10" s="22" customFormat="1" ht="15" customHeight="1" x14ac:dyDescent="0.2">
      <c r="A211" s="58"/>
      <c r="B211" s="57"/>
      <c r="C211" s="38" t="s">
        <v>45</v>
      </c>
      <c r="D211" s="31" t="s">
        <v>15</v>
      </c>
      <c r="E211" s="31" t="s">
        <v>15</v>
      </c>
      <c r="F211" s="32" t="s">
        <v>46</v>
      </c>
      <c r="G211" s="112">
        <v>0</v>
      </c>
      <c r="H211" s="113">
        <v>21958</v>
      </c>
      <c r="I211" s="104">
        <v>21957.29</v>
      </c>
      <c r="J211" s="29"/>
    </row>
    <row r="212" spans="1:10" s="22" customFormat="1" ht="15" customHeight="1" x14ac:dyDescent="0.2">
      <c r="A212" s="58"/>
      <c r="B212" s="57"/>
      <c r="C212" s="39" t="s">
        <v>47</v>
      </c>
      <c r="D212" s="98" t="s">
        <v>15</v>
      </c>
      <c r="E212" s="98" t="s">
        <v>15</v>
      </c>
      <c r="F212" s="40" t="s">
        <v>48</v>
      </c>
      <c r="G212" s="112">
        <v>0</v>
      </c>
      <c r="H212" s="113">
        <v>4293</v>
      </c>
      <c r="I212" s="104">
        <v>4292.5</v>
      </c>
      <c r="J212" s="29"/>
    </row>
    <row r="213" spans="1:10" s="22" customFormat="1" ht="15" customHeight="1" x14ac:dyDescent="0.2">
      <c r="A213" s="58"/>
      <c r="B213" s="136" t="s">
        <v>102</v>
      </c>
      <c r="C213" s="137"/>
      <c r="D213" s="137"/>
      <c r="E213" s="137"/>
      <c r="F213" s="138"/>
      <c r="G213" s="114">
        <f>+SUM(G193:G212)-G205-G206-G199-G200</f>
        <v>9876902</v>
      </c>
      <c r="H213" s="114">
        <f>+SUM(H193:H212)-H205-H206-H199-H200</f>
        <v>12524826</v>
      </c>
      <c r="I213" s="70">
        <f>+SUM(I193:I212)-I205-I206-I199-I200</f>
        <v>12388464.689999999</v>
      </c>
      <c r="J213" s="29"/>
    </row>
    <row r="214" spans="1:10" s="22" customFormat="1" ht="15" customHeight="1" x14ac:dyDescent="0.2">
      <c r="A214" s="58"/>
      <c r="B214" s="142" t="s">
        <v>103</v>
      </c>
      <c r="C214" s="52" t="s">
        <v>14</v>
      </c>
      <c r="D214" s="31" t="s">
        <v>15</v>
      </c>
      <c r="E214" s="31" t="s">
        <v>15</v>
      </c>
      <c r="F214" s="32" t="s">
        <v>16</v>
      </c>
      <c r="G214" s="112">
        <v>0</v>
      </c>
      <c r="H214" s="117">
        <v>0</v>
      </c>
      <c r="I214" s="104">
        <v>0</v>
      </c>
      <c r="J214" s="29"/>
    </row>
    <row r="215" spans="1:10" s="22" customFormat="1" ht="15" customHeight="1" x14ac:dyDescent="0.2">
      <c r="A215" s="58"/>
      <c r="B215" s="143"/>
      <c r="C215" s="52" t="s">
        <v>17</v>
      </c>
      <c r="D215" s="31" t="s">
        <v>15</v>
      </c>
      <c r="E215" s="31" t="s">
        <v>15</v>
      </c>
      <c r="F215" s="32" t="s">
        <v>18</v>
      </c>
      <c r="G215" s="112">
        <v>0</v>
      </c>
      <c r="H215" s="113">
        <v>0</v>
      </c>
      <c r="I215" s="104">
        <v>0</v>
      </c>
      <c r="J215" s="29"/>
    </row>
    <row r="216" spans="1:10" s="22" customFormat="1" ht="15" customHeight="1" x14ac:dyDescent="0.2">
      <c r="A216" s="58"/>
      <c r="B216" s="57"/>
      <c r="C216" s="38" t="s">
        <v>19</v>
      </c>
      <c r="D216" s="31" t="s">
        <v>15</v>
      </c>
      <c r="E216" s="31" t="s">
        <v>15</v>
      </c>
      <c r="F216" s="32" t="s">
        <v>20</v>
      </c>
      <c r="G216" s="112">
        <v>0</v>
      </c>
      <c r="H216" s="113">
        <v>0</v>
      </c>
      <c r="I216" s="104">
        <v>0</v>
      </c>
      <c r="J216" s="29"/>
    </row>
    <row r="217" spans="1:10" s="22" customFormat="1" ht="15" customHeight="1" x14ac:dyDescent="0.2">
      <c r="A217" s="58"/>
      <c r="B217" s="57"/>
      <c r="C217" s="38" t="s">
        <v>21</v>
      </c>
      <c r="D217" s="31" t="s">
        <v>15</v>
      </c>
      <c r="E217" s="31" t="s">
        <v>15</v>
      </c>
      <c r="F217" s="32" t="s">
        <v>22</v>
      </c>
      <c r="G217" s="112">
        <v>2000</v>
      </c>
      <c r="H217" s="113">
        <v>2000</v>
      </c>
      <c r="I217" s="104">
        <v>828.58</v>
      </c>
      <c r="J217" s="29"/>
    </row>
    <row r="218" spans="1:10" s="22" customFormat="1" ht="15" customHeight="1" x14ac:dyDescent="0.2">
      <c r="A218" s="58"/>
      <c r="B218" s="57"/>
      <c r="C218" s="38" t="s">
        <v>23</v>
      </c>
      <c r="D218" s="31" t="s">
        <v>15</v>
      </c>
      <c r="E218" s="31" t="s">
        <v>15</v>
      </c>
      <c r="F218" s="32" t="s">
        <v>24</v>
      </c>
      <c r="G218" s="112">
        <v>0</v>
      </c>
      <c r="H218" s="113">
        <v>0</v>
      </c>
      <c r="I218" s="104">
        <v>0</v>
      </c>
      <c r="J218" s="29"/>
    </row>
    <row r="219" spans="1:10" s="22" customFormat="1" ht="15" customHeight="1" x14ac:dyDescent="0.2">
      <c r="A219" s="58"/>
      <c r="B219" s="57"/>
      <c r="C219" s="38" t="s">
        <v>25</v>
      </c>
      <c r="D219" s="31" t="s">
        <v>15</v>
      </c>
      <c r="E219" s="31" t="s">
        <v>15</v>
      </c>
      <c r="F219" s="32" t="s">
        <v>26</v>
      </c>
      <c r="G219" s="112">
        <v>7878396</v>
      </c>
      <c r="H219" s="113">
        <v>8878077</v>
      </c>
      <c r="I219" s="104">
        <v>8776115.6799999997</v>
      </c>
      <c r="J219" s="29"/>
    </row>
    <row r="220" spans="1:10" s="22" customFormat="1" ht="15" customHeight="1" x14ac:dyDescent="0.2">
      <c r="A220" s="58"/>
      <c r="B220" s="57"/>
      <c r="C220" s="38"/>
      <c r="D220" s="31"/>
      <c r="E220" s="31"/>
      <c r="F220" s="35" t="s">
        <v>27</v>
      </c>
      <c r="G220" s="112">
        <v>7859296</v>
      </c>
      <c r="H220" s="113">
        <v>8849917</v>
      </c>
      <c r="I220" s="104">
        <v>8752011.5899999999</v>
      </c>
      <c r="J220" s="29"/>
    </row>
    <row r="221" spans="1:10" s="22" customFormat="1" ht="15" customHeight="1" x14ac:dyDescent="0.2">
      <c r="A221" s="58"/>
      <c r="B221" s="57"/>
      <c r="C221" s="38"/>
      <c r="D221" s="31"/>
      <c r="E221" s="31"/>
      <c r="F221" s="36" t="s">
        <v>28</v>
      </c>
      <c r="G221" s="112">
        <v>0</v>
      </c>
      <c r="H221" s="113">
        <v>0</v>
      </c>
      <c r="I221" s="104">
        <v>0</v>
      </c>
      <c r="J221" s="29"/>
    </row>
    <row r="222" spans="1:10" s="22" customFormat="1" ht="15" customHeight="1" x14ac:dyDescent="0.2">
      <c r="A222" s="58"/>
      <c r="B222" s="57"/>
      <c r="C222" s="38" t="s">
        <v>29</v>
      </c>
      <c r="D222" s="31" t="s">
        <v>15</v>
      </c>
      <c r="E222" s="31" t="s">
        <v>15</v>
      </c>
      <c r="F222" s="32" t="s">
        <v>30</v>
      </c>
      <c r="G222" s="112">
        <v>124980</v>
      </c>
      <c r="H222" s="113">
        <v>124980</v>
      </c>
      <c r="I222" s="104">
        <v>79161.23000000001</v>
      </c>
      <c r="J222" s="29"/>
    </row>
    <row r="223" spans="1:10" s="22" customFormat="1" ht="15" customHeight="1" x14ac:dyDescent="0.2">
      <c r="A223" s="58"/>
      <c r="B223" s="57"/>
      <c r="C223" s="38" t="s">
        <v>31</v>
      </c>
      <c r="D223" s="31" t="s">
        <v>15</v>
      </c>
      <c r="E223" s="31" t="s">
        <v>15</v>
      </c>
      <c r="F223" s="32" t="s">
        <v>32</v>
      </c>
      <c r="G223" s="112">
        <v>10000</v>
      </c>
      <c r="H223" s="113">
        <v>10000</v>
      </c>
      <c r="I223" s="104">
        <v>3865.2</v>
      </c>
      <c r="J223" s="29"/>
    </row>
    <row r="224" spans="1:10" s="22" customFormat="1" ht="15" customHeight="1" x14ac:dyDescent="0.2">
      <c r="A224" s="58"/>
      <c r="B224" s="57"/>
      <c r="C224" s="38" t="s">
        <v>33</v>
      </c>
      <c r="D224" s="31" t="s">
        <v>15</v>
      </c>
      <c r="E224" s="31" t="s">
        <v>15</v>
      </c>
      <c r="F224" s="32" t="s">
        <v>34</v>
      </c>
      <c r="G224" s="112">
        <v>0</v>
      </c>
      <c r="H224" s="113">
        <v>0</v>
      </c>
      <c r="I224" s="104">
        <v>0</v>
      </c>
      <c r="J224" s="29"/>
    </row>
    <row r="225" spans="1:10" s="22" customFormat="1" ht="15" customHeight="1" x14ac:dyDescent="0.2">
      <c r="A225" s="58"/>
      <c r="B225" s="57"/>
      <c r="C225" s="38" t="s">
        <v>35</v>
      </c>
      <c r="D225" s="31" t="s">
        <v>15</v>
      </c>
      <c r="E225" s="31" t="s">
        <v>15</v>
      </c>
      <c r="F225" s="32" t="s">
        <v>36</v>
      </c>
      <c r="G225" s="112">
        <v>0</v>
      </c>
      <c r="H225" s="113">
        <v>731183</v>
      </c>
      <c r="I225" s="104">
        <v>672009.46</v>
      </c>
      <c r="J225" s="29"/>
    </row>
    <row r="226" spans="1:10" s="22" customFormat="1" ht="15" customHeight="1" x14ac:dyDescent="0.2">
      <c r="A226" s="58"/>
      <c r="B226" s="57"/>
      <c r="C226" s="38"/>
      <c r="D226" s="31"/>
      <c r="E226" s="31"/>
      <c r="F226" s="35" t="s">
        <v>27</v>
      </c>
      <c r="G226" s="112">
        <v>0</v>
      </c>
      <c r="H226" s="113">
        <v>731183</v>
      </c>
      <c r="I226" s="104">
        <v>672009.46</v>
      </c>
      <c r="J226" s="29"/>
    </row>
    <row r="227" spans="1:10" s="22" customFormat="1" ht="15" customHeight="1" x14ac:dyDescent="0.2">
      <c r="A227" s="58"/>
      <c r="B227" s="57"/>
      <c r="C227" s="38"/>
      <c r="D227" s="31"/>
      <c r="E227" s="31"/>
      <c r="F227" s="36" t="s">
        <v>28</v>
      </c>
      <c r="G227" s="112">
        <v>0</v>
      </c>
      <c r="H227" s="113">
        <v>0</v>
      </c>
      <c r="I227" s="104">
        <v>0</v>
      </c>
      <c r="J227" s="29"/>
    </row>
    <row r="228" spans="1:10" s="22" customFormat="1" ht="15" customHeight="1" x14ac:dyDescent="0.2">
      <c r="A228" s="58"/>
      <c r="B228" s="57"/>
      <c r="C228" s="38" t="s">
        <v>37</v>
      </c>
      <c r="D228" s="31" t="s">
        <v>15</v>
      </c>
      <c r="E228" s="31" t="s">
        <v>15</v>
      </c>
      <c r="F228" s="32" t="s">
        <v>38</v>
      </c>
      <c r="G228" s="112">
        <v>0</v>
      </c>
      <c r="H228" s="113">
        <v>0</v>
      </c>
      <c r="I228" s="104">
        <v>0</v>
      </c>
      <c r="J228" s="29"/>
    </row>
    <row r="229" spans="1:10" s="22" customFormat="1" ht="15" customHeight="1" x14ac:dyDescent="0.2">
      <c r="A229" s="58"/>
      <c r="B229" s="57"/>
      <c r="C229" s="38" t="s">
        <v>39</v>
      </c>
      <c r="D229" s="31" t="s">
        <v>15</v>
      </c>
      <c r="E229" s="31" t="s">
        <v>15</v>
      </c>
      <c r="F229" s="32" t="s">
        <v>40</v>
      </c>
      <c r="G229" s="112">
        <v>0</v>
      </c>
      <c r="H229" s="113">
        <v>0</v>
      </c>
      <c r="I229" s="104">
        <v>0</v>
      </c>
      <c r="J229" s="29"/>
    </row>
    <row r="230" spans="1:10" s="22" customFormat="1" ht="15" customHeight="1" x14ac:dyDescent="0.2">
      <c r="A230" s="58"/>
      <c r="B230" s="57"/>
      <c r="C230" s="38" t="s">
        <v>41</v>
      </c>
      <c r="D230" s="31" t="s">
        <v>15</v>
      </c>
      <c r="E230" s="31" t="s">
        <v>15</v>
      </c>
      <c r="F230" s="32" t="s">
        <v>42</v>
      </c>
      <c r="G230" s="112">
        <v>0</v>
      </c>
      <c r="H230" s="113">
        <v>0</v>
      </c>
      <c r="I230" s="104">
        <v>0</v>
      </c>
      <c r="J230" s="29"/>
    </row>
    <row r="231" spans="1:10" s="22" customFormat="1" ht="15" customHeight="1" x14ac:dyDescent="0.2">
      <c r="A231" s="58"/>
      <c r="B231" s="57"/>
      <c r="C231" s="38" t="s">
        <v>43</v>
      </c>
      <c r="D231" s="31" t="s">
        <v>15</v>
      </c>
      <c r="E231" s="31" t="s">
        <v>15</v>
      </c>
      <c r="F231" s="32" t="s">
        <v>44</v>
      </c>
      <c r="G231" s="112">
        <v>0</v>
      </c>
      <c r="H231" s="113">
        <v>0</v>
      </c>
      <c r="I231" s="104">
        <v>0</v>
      </c>
      <c r="J231" s="29"/>
    </row>
    <row r="232" spans="1:10" s="22" customFormat="1" ht="15" customHeight="1" x14ac:dyDescent="0.2">
      <c r="A232" s="58"/>
      <c r="B232" s="57"/>
      <c r="C232" s="38" t="s">
        <v>45</v>
      </c>
      <c r="D232" s="31" t="s">
        <v>15</v>
      </c>
      <c r="E232" s="31" t="s">
        <v>15</v>
      </c>
      <c r="F232" s="32" t="s">
        <v>46</v>
      </c>
      <c r="G232" s="112">
        <v>0</v>
      </c>
      <c r="H232" s="113">
        <v>2497</v>
      </c>
      <c r="I232" s="104">
        <v>2496.7399999999998</v>
      </c>
      <c r="J232" s="29"/>
    </row>
    <row r="233" spans="1:10" s="22" customFormat="1" ht="15" customHeight="1" x14ac:dyDescent="0.2">
      <c r="A233" s="58"/>
      <c r="B233" s="57"/>
      <c r="C233" s="39" t="s">
        <v>47</v>
      </c>
      <c r="D233" s="98" t="s">
        <v>15</v>
      </c>
      <c r="E233" s="98" t="s">
        <v>15</v>
      </c>
      <c r="F233" s="40" t="s">
        <v>48</v>
      </c>
      <c r="G233" s="112">
        <v>0</v>
      </c>
      <c r="H233" s="113">
        <v>80608</v>
      </c>
      <c r="I233" s="104">
        <v>80605.38</v>
      </c>
      <c r="J233" s="29"/>
    </row>
    <row r="234" spans="1:10" s="22" customFormat="1" ht="15" customHeight="1" x14ac:dyDescent="0.2">
      <c r="A234" s="58"/>
      <c r="B234" s="136" t="s">
        <v>104</v>
      </c>
      <c r="C234" s="137"/>
      <c r="D234" s="137"/>
      <c r="E234" s="137"/>
      <c r="F234" s="138"/>
      <c r="G234" s="114">
        <f>+SUM(G214:G233)-G226-G227-G220-G221</f>
        <v>8015376</v>
      </c>
      <c r="H234" s="114">
        <f>+SUM(H214:H233)-H226-H227-H220-H221</f>
        <v>9829345</v>
      </c>
      <c r="I234" s="70">
        <f>+SUM(I214:I233)-I226-I227-I220-I221</f>
        <v>9615082.2699999996</v>
      </c>
      <c r="J234" s="29"/>
    </row>
    <row r="235" spans="1:10" s="22" customFormat="1" ht="15" customHeight="1" x14ac:dyDescent="0.2">
      <c r="A235" s="58"/>
      <c r="B235" s="142" t="s">
        <v>105</v>
      </c>
      <c r="C235" s="52" t="s">
        <v>14</v>
      </c>
      <c r="D235" s="31" t="s">
        <v>15</v>
      </c>
      <c r="E235" s="31" t="s">
        <v>15</v>
      </c>
      <c r="F235" s="32" t="s">
        <v>16</v>
      </c>
      <c r="G235" s="116">
        <v>0</v>
      </c>
      <c r="H235" s="117">
        <v>0</v>
      </c>
      <c r="I235" s="48">
        <v>0</v>
      </c>
      <c r="J235" s="29"/>
    </row>
    <row r="236" spans="1:10" s="22" customFormat="1" ht="15" customHeight="1" x14ac:dyDescent="0.2">
      <c r="A236" s="58"/>
      <c r="B236" s="143"/>
      <c r="C236" s="52" t="s">
        <v>17</v>
      </c>
      <c r="D236" s="31" t="s">
        <v>15</v>
      </c>
      <c r="E236" s="31" t="s">
        <v>15</v>
      </c>
      <c r="F236" s="32" t="s">
        <v>18</v>
      </c>
      <c r="G236" s="112">
        <v>0</v>
      </c>
      <c r="H236" s="113">
        <v>0</v>
      </c>
      <c r="I236" s="104">
        <v>0</v>
      </c>
      <c r="J236" s="29"/>
    </row>
    <row r="237" spans="1:10" s="22" customFormat="1" ht="15" customHeight="1" x14ac:dyDescent="0.2">
      <c r="A237" s="58"/>
      <c r="B237" s="57"/>
      <c r="C237" s="38" t="s">
        <v>19</v>
      </c>
      <c r="D237" s="31" t="s">
        <v>15</v>
      </c>
      <c r="E237" s="31" t="s">
        <v>15</v>
      </c>
      <c r="F237" s="32" t="s">
        <v>20</v>
      </c>
      <c r="G237" s="112">
        <v>0</v>
      </c>
      <c r="H237" s="113">
        <v>0</v>
      </c>
      <c r="I237" s="104">
        <v>0</v>
      </c>
      <c r="J237" s="29"/>
    </row>
    <row r="238" spans="1:10" s="22" customFormat="1" ht="15" customHeight="1" x14ac:dyDescent="0.2">
      <c r="A238" s="58"/>
      <c r="B238" s="57"/>
      <c r="C238" s="38" t="s">
        <v>21</v>
      </c>
      <c r="D238" s="31" t="s">
        <v>15</v>
      </c>
      <c r="E238" s="31" t="s">
        <v>15</v>
      </c>
      <c r="F238" s="32" t="s">
        <v>22</v>
      </c>
      <c r="G238" s="112">
        <v>0</v>
      </c>
      <c r="H238" s="113">
        <v>462</v>
      </c>
      <c r="I238" s="104">
        <v>461.07</v>
      </c>
      <c r="J238" s="29"/>
    </row>
    <row r="239" spans="1:10" s="22" customFormat="1" ht="15" customHeight="1" x14ac:dyDescent="0.2">
      <c r="A239" s="58"/>
      <c r="B239" s="57"/>
      <c r="C239" s="38" t="s">
        <v>23</v>
      </c>
      <c r="D239" s="31" t="s">
        <v>15</v>
      </c>
      <c r="E239" s="31" t="s">
        <v>15</v>
      </c>
      <c r="F239" s="32" t="s">
        <v>24</v>
      </c>
      <c r="G239" s="112">
        <v>0</v>
      </c>
      <c r="H239" s="113">
        <v>0</v>
      </c>
      <c r="I239" s="104">
        <v>0</v>
      </c>
      <c r="J239" s="29"/>
    </row>
    <row r="240" spans="1:10" s="22" customFormat="1" ht="15" customHeight="1" x14ac:dyDescent="0.2">
      <c r="A240" s="58"/>
      <c r="B240" s="57"/>
      <c r="C240" s="38" t="s">
        <v>25</v>
      </c>
      <c r="D240" s="31" t="s">
        <v>15</v>
      </c>
      <c r="E240" s="31" t="s">
        <v>15</v>
      </c>
      <c r="F240" s="32" t="s">
        <v>26</v>
      </c>
      <c r="G240" s="112">
        <v>8995156</v>
      </c>
      <c r="H240" s="113">
        <v>10279415</v>
      </c>
      <c r="I240" s="104">
        <v>10231892.41</v>
      </c>
      <c r="J240" s="29"/>
    </row>
    <row r="241" spans="1:10" s="22" customFormat="1" ht="15" customHeight="1" x14ac:dyDescent="0.2">
      <c r="A241" s="58"/>
      <c r="B241" s="57"/>
      <c r="C241" s="38"/>
      <c r="D241" s="31"/>
      <c r="E241" s="31"/>
      <c r="F241" s="35" t="s">
        <v>27</v>
      </c>
      <c r="G241" s="112">
        <v>8995156</v>
      </c>
      <c r="H241" s="113">
        <v>10212752</v>
      </c>
      <c r="I241" s="104">
        <v>10169830.800000001</v>
      </c>
      <c r="J241" s="29"/>
    </row>
    <row r="242" spans="1:10" s="22" customFormat="1" ht="15" customHeight="1" x14ac:dyDescent="0.2">
      <c r="A242" s="58"/>
      <c r="B242" s="57"/>
      <c r="C242" s="38"/>
      <c r="D242" s="31"/>
      <c r="E242" s="31"/>
      <c r="F242" s="36" t="s">
        <v>28</v>
      </c>
      <c r="G242" s="112">
        <v>0</v>
      </c>
      <c r="H242" s="113">
        <v>0</v>
      </c>
      <c r="I242" s="104">
        <v>0</v>
      </c>
      <c r="J242" s="29"/>
    </row>
    <row r="243" spans="1:10" s="22" customFormat="1" ht="15" customHeight="1" x14ac:dyDescent="0.2">
      <c r="A243" s="58"/>
      <c r="B243" s="57"/>
      <c r="C243" s="38" t="s">
        <v>29</v>
      </c>
      <c r="D243" s="31" t="s">
        <v>15</v>
      </c>
      <c r="E243" s="31" t="s">
        <v>15</v>
      </c>
      <c r="F243" s="32" t="s">
        <v>30</v>
      </c>
      <c r="G243" s="112">
        <v>190000</v>
      </c>
      <c r="H243" s="113">
        <v>192000</v>
      </c>
      <c r="I243" s="104">
        <v>151132.53999999998</v>
      </c>
      <c r="J243" s="29"/>
    </row>
    <row r="244" spans="1:10" s="22" customFormat="1" ht="15" customHeight="1" x14ac:dyDescent="0.2">
      <c r="A244" s="58"/>
      <c r="B244" s="57"/>
      <c r="C244" s="38" t="s">
        <v>31</v>
      </c>
      <c r="D244" s="31" t="s">
        <v>15</v>
      </c>
      <c r="E244" s="31" t="s">
        <v>15</v>
      </c>
      <c r="F244" s="32" t="s">
        <v>32</v>
      </c>
      <c r="G244" s="112">
        <v>0</v>
      </c>
      <c r="H244" s="113">
        <v>723</v>
      </c>
      <c r="I244" s="104">
        <v>722.98</v>
      </c>
      <c r="J244" s="29"/>
    </row>
    <row r="245" spans="1:10" s="22" customFormat="1" ht="15" customHeight="1" x14ac:dyDescent="0.2">
      <c r="A245" s="58"/>
      <c r="B245" s="57"/>
      <c r="C245" s="38" t="s">
        <v>33</v>
      </c>
      <c r="D245" s="31" t="s">
        <v>15</v>
      </c>
      <c r="E245" s="31" t="s">
        <v>15</v>
      </c>
      <c r="F245" s="32" t="s">
        <v>34</v>
      </c>
      <c r="G245" s="112">
        <v>0</v>
      </c>
      <c r="H245" s="113">
        <v>0</v>
      </c>
      <c r="I245" s="104">
        <v>0</v>
      </c>
      <c r="J245" s="29"/>
    </row>
    <row r="246" spans="1:10" s="22" customFormat="1" ht="15" customHeight="1" x14ac:dyDescent="0.2">
      <c r="A246" s="58"/>
      <c r="B246" s="57"/>
      <c r="C246" s="38" t="s">
        <v>35</v>
      </c>
      <c r="D246" s="31" t="s">
        <v>15</v>
      </c>
      <c r="E246" s="31" t="s">
        <v>15</v>
      </c>
      <c r="F246" s="32" t="s">
        <v>36</v>
      </c>
      <c r="G246" s="112">
        <v>0</v>
      </c>
      <c r="H246" s="113">
        <v>816081</v>
      </c>
      <c r="I246" s="104">
        <v>767345.6</v>
      </c>
      <c r="J246" s="29"/>
    </row>
    <row r="247" spans="1:10" s="22" customFormat="1" ht="15" customHeight="1" x14ac:dyDescent="0.2">
      <c r="A247" s="58"/>
      <c r="B247" s="57"/>
      <c r="C247" s="38"/>
      <c r="D247" s="31"/>
      <c r="E247" s="31"/>
      <c r="F247" s="35" t="s">
        <v>27</v>
      </c>
      <c r="G247" s="112">
        <v>0</v>
      </c>
      <c r="H247" s="113">
        <v>816081</v>
      </c>
      <c r="I247" s="104">
        <v>767345.6</v>
      </c>
      <c r="J247" s="29"/>
    </row>
    <row r="248" spans="1:10" s="22" customFormat="1" ht="15" customHeight="1" x14ac:dyDescent="0.2">
      <c r="A248" s="58"/>
      <c r="B248" s="57"/>
      <c r="C248" s="38"/>
      <c r="D248" s="31"/>
      <c r="E248" s="31"/>
      <c r="F248" s="36" t="s">
        <v>28</v>
      </c>
      <c r="G248" s="112">
        <v>0</v>
      </c>
      <c r="H248" s="113">
        <v>0</v>
      </c>
      <c r="I248" s="104">
        <v>0</v>
      </c>
      <c r="J248" s="29"/>
    </row>
    <row r="249" spans="1:10" s="22" customFormat="1" ht="15" customHeight="1" x14ac:dyDescent="0.2">
      <c r="A249" s="58"/>
      <c r="B249" s="57"/>
      <c r="C249" s="38" t="s">
        <v>37</v>
      </c>
      <c r="D249" s="31" t="s">
        <v>15</v>
      </c>
      <c r="E249" s="31" t="s">
        <v>15</v>
      </c>
      <c r="F249" s="32" t="s">
        <v>38</v>
      </c>
      <c r="G249" s="112">
        <v>0</v>
      </c>
      <c r="H249" s="113">
        <v>0</v>
      </c>
      <c r="I249" s="104">
        <v>0</v>
      </c>
      <c r="J249" s="29"/>
    </row>
    <row r="250" spans="1:10" s="22" customFormat="1" ht="15" customHeight="1" x14ac:dyDescent="0.2">
      <c r="A250" s="58"/>
      <c r="B250" s="57"/>
      <c r="C250" s="38" t="s">
        <v>39</v>
      </c>
      <c r="D250" s="31" t="s">
        <v>15</v>
      </c>
      <c r="E250" s="31" t="s">
        <v>15</v>
      </c>
      <c r="F250" s="32" t="s">
        <v>40</v>
      </c>
      <c r="G250" s="112">
        <v>0</v>
      </c>
      <c r="H250" s="113">
        <v>0</v>
      </c>
      <c r="I250" s="104">
        <v>0</v>
      </c>
      <c r="J250" s="29"/>
    </row>
    <row r="251" spans="1:10" s="22" customFormat="1" ht="15" customHeight="1" x14ac:dyDescent="0.2">
      <c r="A251" s="58"/>
      <c r="B251" s="57"/>
      <c r="C251" s="38" t="s">
        <v>41</v>
      </c>
      <c r="D251" s="31" t="s">
        <v>15</v>
      </c>
      <c r="E251" s="31" t="s">
        <v>15</v>
      </c>
      <c r="F251" s="32" t="s">
        <v>42</v>
      </c>
      <c r="G251" s="112">
        <v>0</v>
      </c>
      <c r="H251" s="113">
        <v>0</v>
      </c>
      <c r="I251" s="104">
        <v>0</v>
      </c>
      <c r="J251" s="29"/>
    </row>
    <row r="252" spans="1:10" s="22" customFormat="1" ht="15" customHeight="1" x14ac:dyDescent="0.2">
      <c r="A252" s="58"/>
      <c r="B252" s="57"/>
      <c r="C252" s="38" t="s">
        <v>43</v>
      </c>
      <c r="D252" s="31" t="s">
        <v>15</v>
      </c>
      <c r="E252" s="31" t="s">
        <v>15</v>
      </c>
      <c r="F252" s="32" t="s">
        <v>44</v>
      </c>
      <c r="G252" s="112">
        <v>0</v>
      </c>
      <c r="H252" s="113">
        <v>0</v>
      </c>
      <c r="I252" s="104">
        <v>0</v>
      </c>
      <c r="J252" s="29"/>
    </row>
    <row r="253" spans="1:10" s="22" customFormat="1" ht="15" customHeight="1" x14ac:dyDescent="0.2">
      <c r="A253" s="58"/>
      <c r="B253" s="57"/>
      <c r="C253" s="38" t="s">
        <v>45</v>
      </c>
      <c r="D253" s="31" t="s">
        <v>15</v>
      </c>
      <c r="E253" s="31" t="s">
        <v>15</v>
      </c>
      <c r="F253" s="32" t="s">
        <v>46</v>
      </c>
      <c r="G253" s="112">
        <v>0</v>
      </c>
      <c r="H253" s="113">
        <v>15644</v>
      </c>
      <c r="I253" s="104">
        <v>15641.38</v>
      </c>
      <c r="J253" s="29"/>
    </row>
    <row r="254" spans="1:10" s="22" customFormat="1" ht="15" customHeight="1" x14ac:dyDescent="0.2">
      <c r="A254" s="58"/>
      <c r="B254" s="57"/>
      <c r="C254" s="39" t="s">
        <v>47</v>
      </c>
      <c r="D254" s="98" t="s">
        <v>15</v>
      </c>
      <c r="E254" s="98" t="s">
        <v>15</v>
      </c>
      <c r="F254" s="40" t="s">
        <v>48</v>
      </c>
      <c r="G254" s="112">
        <v>0</v>
      </c>
      <c r="H254" s="113">
        <v>48547</v>
      </c>
      <c r="I254" s="104">
        <v>48542.32</v>
      </c>
      <c r="J254" s="29"/>
    </row>
    <row r="255" spans="1:10" s="22" customFormat="1" ht="15" customHeight="1" x14ac:dyDescent="0.2">
      <c r="A255" s="58"/>
      <c r="B255" s="136" t="s">
        <v>106</v>
      </c>
      <c r="C255" s="137"/>
      <c r="D255" s="137"/>
      <c r="E255" s="137"/>
      <c r="F255" s="138"/>
      <c r="G255" s="114">
        <f>+SUM(G235:G254)-G247-G248-G241-G242</f>
        <v>9185156</v>
      </c>
      <c r="H255" s="114">
        <f>+SUM(H235:H254)-H247-H248-H241-H242</f>
        <v>11352872</v>
      </c>
      <c r="I255" s="70">
        <f>+SUM(I235:I254)-I247-I248-I241-I242</f>
        <v>11215738.300000001</v>
      </c>
      <c r="J255" s="29"/>
    </row>
    <row r="256" spans="1:10" s="22" customFormat="1" ht="15" customHeight="1" x14ac:dyDescent="0.2">
      <c r="A256" s="58"/>
      <c r="B256" s="142" t="s">
        <v>107</v>
      </c>
      <c r="C256" s="52" t="s">
        <v>14</v>
      </c>
      <c r="D256" s="31" t="s">
        <v>15</v>
      </c>
      <c r="E256" s="31" t="s">
        <v>15</v>
      </c>
      <c r="F256" s="32" t="s">
        <v>16</v>
      </c>
      <c r="G256" s="116">
        <v>0</v>
      </c>
      <c r="H256" s="117">
        <v>0</v>
      </c>
      <c r="I256" s="48">
        <v>0</v>
      </c>
      <c r="J256" s="29"/>
    </row>
    <row r="257" spans="1:10" s="22" customFormat="1" ht="15" customHeight="1" x14ac:dyDescent="0.2">
      <c r="A257" s="58"/>
      <c r="B257" s="143"/>
      <c r="C257" s="52" t="s">
        <v>17</v>
      </c>
      <c r="D257" s="31" t="s">
        <v>15</v>
      </c>
      <c r="E257" s="31" t="s">
        <v>15</v>
      </c>
      <c r="F257" s="32" t="s">
        <v>18</v>
      </c>
      <c r="G257" s="112">
        <v>0</v>
      </c>
      <c r="H257" s="113">
        <v>0</v>
      </c>
      <c r="I257" s="104">
        <v>0</v>
      </c>
      <c r="J257" s="29"/>
    </row>
    <row r="258" spans="1:10" s="22" customFormat="1" ht="15" customHeight="1" x14ac:dyDescent="0.2">
      <c r="A258" s="58"/>
      <c r="B258" s="57"/>
      <c r="C258" s="38" t="s">
        <v>19</v>
      </c>
      <c r="D258" s="31" t="s">
        <v>15</v>
      </c>
      <c r="E258" s="31" t="s">
        <v>15</v>
      </c>
      <c r="F258" s="32" t="s">
        <v>20</v>
      </c>
      <c r="G258" s="112">
        <v>0</v>
      </c>
      <c r="H258" s="113">
        <v>0</v>
      </c>
      <c r="I258" s="104">
        <v>0</v>
      </c>
      <c r="J258" s="29"/>
    </row>
    <row r="259" spans="1:10" s="22" customFormat="1" ht="15" customHeight="1" x14ac:dyDescent="0.2">
      <c r="A259" s="58"/>
      <c r="B259" s="57"/>
      <c r="C259" s="38" t="s">
        <v>21</v>
      </c>
      <c r="D259" s="31" t="s">
        <v>15</v>
      </c>
      <c r="E259" s="31" t="s">
        <v>15</v>
      </c>
      <c r="F259" s="32" t="s">
        <v>22</v>
      </c>
      <c r="G259" s="112">
        <v>2600</v>
      </c>
      <c r="H259" s="113">
        <v>2600</v>
      </c>
      <c r="I259" s="104">
        <v>490</v>
      </c>
      <c r="J259" s="29"/>
    </row>
    <row r="260" spans="1:10" s="22" customFormat="1" ht="15" customHeight="1" x14ac:dyDescent="0.2">
      <c r="A260" s="58"/>
      <c r="B260" s="57"/>
      <c r="C260" s="38" t="s">
        <v>23</v>
      </c>
      <c r="D260" s="31" t="s">
        <v>15</v>
      </c>
      <c r="E260" s="31" t="s">
        <v>15</v>
      </c>
      <c r="F260" s="32" t="s">
        <v>24</v>
      </c>
      <c r="G260" s="112">
        <v>0</v>
      </c>
      <c r="H260" s="113">
        <v>0</v>
      </c>
      <c r="I260" s="104">
        <v>0</v>
      </c>
      <c r="J260" s="29"/>
    </row>
    <row r="261" spans="1:10" s="22" customFormat="1" ht="15" customHeight="1" x14ac:dyDescent="0.2">
      <c r="A261" s="58"/>
      <c r="B261" s="57"/>
      <c r="C261" s="38" t="s">
        <v>25</v>
      </c>
      <c r="D261" s="31" t="s">
        <v>15</v>
      </c>
      <c r="E261" s="31" t="s">
        <v>15</v>
      </c>
      <c r="F261" s="32" t="s">
        <v>26</v>
      </c>
      <c r="G261" s="112">
        <v>10494753</v>
      </c>
      <c r="H261" s="113">
        <v>12383766</v>
      </c>
      <c r="I261" s="104">
        <v>12310143.559999999</v>
      </c>
      <c r="J261" s="29"/>
    </row>
    <row r="262" spans="1:10" s="22" customFormat="1" ht="15" customHeight="1" x14ac:dyDescent="0.2">
      <c r="A262" s="58"/>
      <c r="B262" s="57"/>
      <c r="C262" s="38"/>
      <c r="D262" s="31"/>
      <c r="E262" s="31"/>
      <c r="F262" s="35" t="s">
        <v>27</v>
      </c>
      <c r="G262" s="112">
        <v>10488753</v>
      </c>
      <c r="H262" s="113">
        <v>12366662</v>
      </c>
      <c r="I262" s="104">
        <v>12305435.189999999</v>
      </c>
      <c r="J262" s="29"/>
    </row>
    <row r="263" spans="1:10" s="22" customFormat="1" ht="15" customHeight="1" x14ac:dyDescent="0.2">
      <c r="A263" s="58"/>
      <c r="B263" s="57"/>
      <c r="C263" s="38"/>
      <c r="D263" s="31"/>
      <c r="E263" s="31"/>
      <c r="F263" s="36" t="s">
        <v>28</v>
      </c>
      <c r="G263" s="112">
        <v>0</v>
      </c>
      <c r="H263" s="113">
        <v>0</v>
      </c>
      <c r="I263" s="104">
        <v>0</v>
      </c>
      <c r="J263" s="29"/>
    </row>
    <row r="264" spans="1:10" s="22" customFormat="1" ht="15" customHeight="1" x14ac:dyDescent="0.2">
      <c r="A264" s="58"/>
      <c r="B264" s="57"/>
      <c r="C264" s="38" t="s">
        <v>29</v>
      </c>
      <c r="D264" s="31" t="s">
        <v>15</v>
      </c>
      <c r="E264" s="31" t="s">
        <v>15</v>
      </c>
      <c r="F264" s="32" t="s">
        <v>30</v>
      </c>
      <c r="G264" s="112">
        <v>245400</v>
      </c>
      <c r="H264" s="113">
        <v>263400</v>
      </c>
      <c r="I264" s="104">
        <v>182307.88999999998</v>
      </c>
      <c r="J264" s="29"/>
    </row>
    <row r="265" spans="1:10" s="22" customFormat="1" ht="15" customHeight="1" x14ac:dyDescent="0.2">
      <c r="A265" s="58"/>
      <c r="B265" s="57"/>
      <c r="C265" s="38" t="s">
        <v>31</v>
      </c>
      <c r="D265" s="31" t="s">
        <v>15</v>
      </c>
      <c r="E265" s="31" t="s">
        <v>15</v>
      </c>
      <c r="F265" s="32" t="s">
        <v>32</v>
      </c>
      <c r="G265" s="112">
        <v>4000</v>
      </c>
      <c r="H265" s="113">
        <v>4000</v>
      </c>
      <c r="I265" s="104">
        <v>2485</v>
      </c>
      <c r="J265" s="29"/>
    </row>
    <row r="266" spans="1:10" s="22" customFormat="1" ht="15" customHeight="1" x14ac:dyDescent="0.2">
      <c r="A266" s="58"/>
      <c r="B266" s="57"/>
      <c r="C266" s="38" t="s">
        <v>33</v>
      </c>
      <c r="D266" s="31" t="s">
        <v>15</v>
      </c>
      <c r="E266" s="31" t="s">
        <v>15</v>
      </c>
      <c r="F266" s="32" t="s">
        <v>34</v>
      </c>
      <c r="G266" s="112">
        <v>0</v>
      </c>
      <c r="H266" s="113">
        <v>0</v>
      </c>
      <c r="I266" s="104">
        <v>0</v>
      </c>
      <c r="J266" s="29"/>
    </row>
    <row r="267" spans="1:10" s="22" customFormat="1" ht="15" customHeight="1" x14ac:dyDescent="0.2">
      <c r="A267" s="58"/>
      <c r="B267" s="57"/>
      <c r="C267" s="38" t="s">
        <v>35</v>
      </c>
      <c r="D267" s="31" t="s">
        <v>15</v>
      </c>
      <c r="E267" s="31" t="s">
        <v>15</v>
      </c>
      <c r="F267" s="32" t="s">
        <v>36</v>
      </c>
      <c r="G267" s="112">
        <v>0</v>
      </c>
      <c r="H267" s="113">
        <v>1113828</v>
      </c>
      <c r="I267" s="104">
        <v>1067004.03</v>
      </c>
      <c r="J267" s="29"/>
    </row>
    <row r="268" spans="1:10" s="22" customFormat="1" ht="15" customHeight="1" x14ac:dyDescent="0.2">
      <c r="A268" s="58"/>
      <c r="B268" s="57"/>
      <c r="C268" s="38"/>
      <c r="D268" s="31"/>
      <c r="E268" s="31"/>
      <c r="F268" s="35" t="s">
        <v>27</v>
      </c>
      <c r="G268" s="112">
        <v>0</v>
      </c>
      <c r="H268" s="113">
        <v>1113828</v>
      </c>
      <c r="I268" s="104">
        <v>1067004.03</v>
      </c>
      <c r="J268" s="29"/>
    </row>
    <row r="269" spans="1:10" s="22" customFormat="1" ht="15" customHeight="1" x14ac:dyDescent="0.2">
      <c r="A269" s="58"/>
      <c r="B269" s="57"/>
      <c r="C269" s="38"/>
      <c r="D269" s="31"/>
      <c r="E269" s="31"/>
      <c r="F269" s="36" t="s">
        <v>28</v>
      </c>
      <c r="G269" s="112">
        <v>0</v>
      </c>
      <c r="H269" s="113">
        <v>0</v>
      </c>
      <c r="I269" s="104">
        <v>0</v>
      </c>
      <c r="J269" s="29"/>
    </row>
    <row r="270" spans="1:10" s="22" customFormat="1" ht="15" customHeight="1" x14ac:dyDescent="0.2">
      <c r="A270" s="58"/>
      <c r="B270" s="57"/>
      <c r="C270" s="38" t="s">
        <v>37</v>
      </c>
      <c r="D270" s="31" t="s">
        <v>15</v>
      </c>
      <c r="E270" s="31" t="s">
        <v>15</v>
      </c>
      <c r="F270" s="32" t="s">
        <v>38</v>
      </c>
      <c r="G270" s="112">
        <v>0</v>
      </c>
      <c r="H270" s="113">
        <v>0</v>
      </c>
      <c r="I270" s="104">
        <v>0</v>
      </c>
      <c r="J270" s="29"/>
    </row>
    <row r="271" spans="1:10" s="22" customFormat="1" ht="15" customHeight="1" x14ac:dyDescent="0.2">
      <c r="A271" s="58"/>
      <c r="B271" s="57"/>
      <c r="C271" s="38" t="s">
        <v>39</v>
      </c>
      <c r="D271" s="31" t="s">
        <v>15</v>
      </c>
      <c r="E271" s="31" t="s">
        <v>15</v>
      </c>
      <c r="F271" s="32" t="s">
        <v>40</v>
      </c>
      <c r="G271" s="112">
        <v>0</v>
      </c>
      <c r="H271" s="113">
        <v>0</v>
      </c>
      <c r="I271" s="104">
        <v>0</v>
      </c>
      <c r="J271" s="29"/>
    </row>
    <row r="272" spans="1:10" s="22" customFormat="1" ht="15" customHeight="1" x14ac:dyDescent="0.2">
      <c r="A272" s="58"/>
      <c r="B272" s="57"/>
      <c r="C272" s="38" t="s">
        <v>41</v>
      </c>
      <c r="D272" s="31" t="s">
        <v>15</v>
      </c>
      <c r="E272" s="31" t="s">
        <v>15</v>
      </c>
      <c r="F272" s="32" t="s">
        <v>42</v>
      </c>
      <c r="G272" s="112">
        <v>0</v>
      </c>
      <c r="H272" s="113">
        <v>0</v>
      </c>
      <c r="I272" s="104">
        <v>0</v>
      </c>
      <c r="J272" s="29"/>
    </row>
    <row r="273" spans="1:10" s="22" customFormat="1" ht="15" customHeight="1" x14ac:dyDescent="0.2">
      <c r="A273" s="58"/>
      <c r="B273" s="57"/>
      <c r="C273" s="38" t="s">
        <v>43</v>
      </c>
      <c r="D273" s="31" t="s">
        <v>15</v>
      </c>
      <c r="E273" s="31" t="s">
        <v>15</v>
      </c>
      <c r="F273" s="32" t="s">
        <v>44</v>
      </c>
      <c r="G273" s="112">
        <v>0</v>
      </c>
      <c r="H273" s="113">
        <v>0</v>
      </c>
      <c r="I273" s="104">
        <v>0</v>
      </c>
      <c r="J273" s="29"/>
    </row>
    <row r="274" spans="1:10" s="22" customFormat="1" ht="15" customHeight="1" x14ac:dyDescent="0.2">
      <c r="A274" s="58"/>
      <c r="B274" s="57"/>
      <c r="C274" s="38" t="s">
        <v>45</v>
      </c>
      <c r="D274" s="31" t="s">
        <v>15</v>
      </c>
      <c r="E274" s="31" t="s">
        <v>15</v>
      </c>
      <c r="F274" s="32" t="s">
        <v>46</v>
      </c>
      <c r="G274" s="112">
        <v>0</v>
      </c>
      <c r="H274" s="113">
        <v>4029</v>
      </c>
      <c r="I274" s="104">
        <v>3927.41</v>
      </c>
      <c r="J274" s="29"/>
    </row>
    <row r="275" spans="1:10" s="22" customFormat="1" ht="15" customHeight="1" x14ac:dyDescent="0.2">
      <c r="A275" s="58"/>
      <c r="B275" s="57"/>
      <c r="C275" s="39" t="s">
        <v>47</v>
      </c>
      <c r="D275" s="98" t="s">
        <v>15</v>
      </c>
      <c r="E275" s="98" t="s">
        <v>15</v>
      </c>
      <c r="F275" s="40" t="s">
        <v>48</v>
      </c>
      <c r="G275" s="112">
        <v>0</v>
      </c>
      <c r="H275" s="113">
        <v>4049</v>
      </c>
      <c r="I275" s="104">
        <v>4047.11</v>
      </c>
      <c r="J275" s="29"/>
    </row>
    <row r="276" spans="1:10" s="22" customFormat="1" ht="15" customHeight="1" x14ac:dyDescent="0.2">
      <c r="A276" s="58"/>
      <c r="B276" s="136" t="s">
        <v>108</v>
      </c>
      <c r="C276" s="137"/>
      <c r="D276" s="137"/>
      <c r="E276" s="137"/>
      <c r="F276" s="138"/>
      <c r="G276" s="114">
        <f>+SUM(G256:G275)-G268-G269-G262-G263</f>
        <v>10746753</v>
      </c>
      <c r="H276" s="114">
        <f>+SUM(H256:H275)-H268-H269-H262-H263</f>
        <v>13775672</v>
      </c>
      <c r="I276" s="70">
        <f>+SUM(I256:I275)-I268-I269-I262-I263</f>
        <v>13570405.000000002</v>
      </c>
      <c r="J276" s="29"/>
    </row>
    <row r="277" spans="1:10" s="22" customFormat="1" ht="15" customHeight="1" x14ac:dyDescent="0.2">
      <c r="A277" s="58"/>
      <c r="B277" s="142" t="s">
        <v>109</v>
      </c>
      <c r="C277" s="52" t="s">
        <v>14</v>
      </c>
      <c r="D277" s="31" t="s">
        <v>15</v>
      </c>
      <c r="E277" s="31" t="s">
        <v>15</v>
      </c>
      <c r="F277" s="32" t="s">
        <v>16</v>
      </c>
      <c r="G277" s="116">
        <v>0</v>
      </c>
      <c r="H277" s="117">
        <v>0</v>
      </c>
      <c r="I277" s="48">
        <v>0</v>
      </c>
      <c r="J277" s="29"/>
    </row>
    <row r="278" spans="1:10" s="22" customFormat="1" ht="15" customHeight="1" x14ac:dyDescent="0.2">
      <c r="A278" s="58"/>
      <c r="B278" s="143"/>
      <c r="C278" s="52" t="s">
        <v>17</v>
      </c>
      <c r="D278" s="31" t="s">
        <v>15</v>
      </c>
      <c r="E278" s="31" t="s">
        <v>15</v>
      </c>
      <c r="F278" s="32" t="s">
        <v>18</v>
      </c>
      <c r="G278" s="112">
        <v>0</v>
      </c>
      <c r="H278" s="113">
        <v>0</v>
      </c>
      <c r="I278" s="104">
        <v>0</v>
      </c>
      <c r="J278" s="29"/>
    </row>
    <row r="279" spans="1:10" s="22" customFormat="1" ht="15" customHeight="1" x14ac:dyDescent="0.2">
      <c r="A279" s="58"/>
      <c r="B279" s="57"/>
      <c r="C279" s="38" t="s">
        <v>19</v>
      </c>
      <c r="D279" s="31" t="s">
        <v>15</v>
      </c>
      <c r="E279" s="31" t="s">
        <v>15</v>
      </c>
      <c r="F279" s="32" t="s">
        <v>20</v>
      </c>
      <c r="G279" s="112">
        <v>0</v>
      </c>
      <c r="H279" s="113">
        <v>0</v>
      </c>
      <c r="I279" s="104">
        <v>0</v>
      </c>
      <c r="J279" s="29"/>
    </row>
    <row r="280" spans="1:10" s="22" customFormat="1" ht="15" customHeight="1" x14ac:dyDescent="0.2">
      <c r="A280" s="58"/>
      <c r="B280" s="57"/>
      <c r="C280" s="38" t="s">
        <v>21</v>
      </c>
      <c r="D280" s="31" t="s">
        <v>15</v>
      </c>
      <c r="E280" s="31" t="s">
        <v>15</v>
      </c>
      <c r="F280" s="32" t="s">
        <v>22</v>
      </c>
      <c r="G280" s="112">
        <v>5</v>
      </c>
      <c r="H280" s="113">
        <v>5</v>
      </c>
      <c r="I280" s="104">
        <v>0</v>
      </c>
      <c r="J280" s="29"/>
    </row>
    <row r="281" spans="1:10" s="22" customFormat="1" ht="15" customHeight="1" x14ac:dyDescent="0.2">
      <c r="A281" s="58"/>
      <c r="B281" s="57"/>
      <c r="C281" s="38" t="s">
        <v>23</v>
      </c>
      <c r="D281" s="31" t="s">
        <v>15</v>
      </c>
      <c r="E281" s="31" t="s">
        <v>15</v>
      </c>
      <c r="F281" s="32" t="s">
        <v>24</v>
      </c>
      <c r="G281" s="112">
        <v>0</v>
      </c>
      <c r="H281" s="113">
        <v>0</v>
      </c>
      <c r="I281" s="104">
        <v>0</v>
      </c>
      <c r="J281" s="29"/>
    </row>
    <row r="282" spans="1:10" s="22" customFormat="1" ht="15" customHeight="1" x14ac:dyDescent="0.2">
      <c r="A282" s="58"/>
      <c r="B282" s="57"/>
      <c r="C282" s="38" t="s">
        <v>25</v>
      </c>
      <c r="D282" s="31" t="s">
        <v>15</v>
      </c>
      <c r="E282" s="31" t="s">
        <v>15</v>
      </c>
      <c r="F282" s="32" t="s">
        <v>26</v>
      </c>
      <c r="G282" s="112">
        <v>2962699</v>
      </c>
      <c r="H282" s="113">
        <v>3154616</v>
      </c>
      <c r="I282" s="104">
        <v>3114177.16</v>
      </c>
      <c r="J282" s="29"/>
    </row>
    <row r="283" spans="1:10" s="22" customFormat="1" ht="15" customHeight="1" x14ac:dyDescent="0.2">
      <c r="A283" s="58"/>
      <c r="B283" s="57"/>
      <c r="C283" s="38"/>
      <c r="D283" s="31"/>
      <c r="E283" s="31"/>
      <c r="F283" s="35" t="s">
        <v>27</v>
      </c>
      <c r="G283" s="112">
        <v>2947276</v>
      </c>
      <c r="H283" s="113">
        <v>3127701</v>
      </c>
      <c r="I283" s="104">
        <v>3097294.73</v>
      </c>
      <c r="J283" s="29"/>
    </row>
    <row r="284" spans="1:10" s="22" customFormat="1" ht="15" customHeight="1" x14ac:dyDescent="0.2">
      <c r="A284" s="58"/>
      <c r="B284" s="57"/>
      <c r="C284" s="38"/>
      <c r="D284" s="31"/>
      <c r="E284" s="31"/>
      <c r="F284" s="36" t="s">
        <v>28</v>
      </c>
      <c r="G284" s="112">
        <v>0</v>
      </c>
      <c r="H284" s="113">
        <v>0</v>
      </c>
      <c r="I284" s="104">
        <v>0</v>
      </c>
      <c r="J284" s="29"/>
    </row>
    <row r="285" spans="1:10" s="22" customFormat="1" ht="15" customHeight="1" x14ac:dyDescent="0.2">
      <c r="A285" s="58"/>
      <c r="B285" s="57"/>
      <c r="C285" s="38" t="s">
        <v>29</v>
      </c>
      <c r="D285" s="31" t="s">
        <v>15</v>
      </c>
      <c r="E285" s="31" t="s">
        <v>15</v>
      </c>
      <c r="F285" s="32" t="s">
        <v>30</v>
      </c>
      <c r="G285" s="112">
        <v>69800</v>
      </c>
      <c r="H285" s="113">
        <v>69800</v>
      </c>
      <c r="I285" s="104">
        <v>44398.76</v>
      </c>
      <c r="J285" s="29"/>
    </row>
    <row r="286" spans="1:10" s="22" customFormat="1" ht="15" customHeight="1" x14ac:dyDescent="0.2">
      <c r="A286" s="58"/>
      <c r="B286" s="57"/>
      <c r="C286" s="38" t="s">
        <v>31</v>
      </c>
      <c r="D286" s="31" t="s">
        <v>15</v>
      </c>
      <c r="E286" s="31" t="s">
        <v>15</v>
      </c>
      <c r="F286" s="32" t="s">
        <v>32</v>
      </c>
      <c r="G286" s="112">
        <v>500</v>
      </c>
      <c r="H286" s="113">
        <v>500</v>
      </c>
      <c r="I286" s="104">
        <v>75</v>
      </c>
      <c r="J286" s="29"/>
    </row>
    <row r="287" spans="1:10" s="22" customFormat="1" ht="15" customHeight="1" x14ac:dyDescent="0.2">
      <c r="A287" s="58"/>
      <c r="B287" s="57"/>
      <c r="C287" s="38" t="s">
        <v>33</v>
      </c>
      <c r="D287" s="31" t="s">
        <v>15</v>
      </c>
      <c r="E287" s="31" t="s">
        <v>15</v>
      </c>
      <c r="F287" s="32" t="s">
        <v>34</v>
      </c>
      <c r="G287" s="112">
        <v>0</v>
      </c>
      <c r="H287" s="113">
        <v>0</v>
      </c>
      <c r="I287" s="104">
        <v>0</v>
      </c>
      <c r="J287" s="29"/>
    </row>
    <row r="288" spans="1:10" s="22" customFormat="1" ht="15" customHeight="1" x14ac:dyDescent="0.2">
      <c r="A288" s="58"/>
      <c r="B288" s="57"/>
      <c r="C288" s="38" t="s">
        <v>35</v>
      </c>
      <c r="D288" s="31" t="s">
        <v>15</v>
      </c>
      <c r="E288" s="31" t="s">
        <v>15</v>
      </c>
      <c r="F288" s="32" t="s">
        <v>36</v>
      </c>
      <c r="G288" s="112">
        <v>0</v>
      </c>
      <c r="H288" s="113">
        <v>256029</v>
      </c>
      <c r="I288" s="104">
        <v>236719.09</v>
      </c>
      <c r="J288" s="29"/>
    </row>
    <row r="289" spans="1:10" s="22" customFormat="1" ht="15" customHeight="1" x14ac:dyDescent="0.2">
      <c r="A289" s="58"/>
      <c r="B289" s="57"/>
      <c r="C289" s="38"/>
      <c r="D289" s="31"/>
      <c r="E289" s="31"/>
      <c r="F289" s="35" t="s">
        <v>27</v>
      </c>
      <c r="G289" s="112">
        <v>0</v>
      </c>
      <c r="H289" s="113">
        <v>256029</v>
      </c>
      <c r="I289" s="104">
        <v>236719.09</v>
      </c>
      <c r="J289" s="29"/>
    </row>
    <row r="290" spans="1:10" s="22" customFormat="1" ht="15" customHeight="1" x14ac:dyDescent="0.2">
      <c r="A290" s="58"/>
      <c r="B290" s="57"/>
      <c r="C290" s="38"/>
      <c r="D290" s="31"/>
      <c r="E290" s="31"/>
      <c r="F290" s="36" t="s">
        <v>28</v>
      </c>
      <c r="G290" s="112">
        <v>0</v>
      </c>
      <c r="H290" s="113">
        <v>0</v>
      </c>
      <c r="I290" s="104">
        <v>0</v>
      </c>
      <c r="J290" s="29"/>
    </row>
    <row r="291" spans="1:10" s="22" customFormat="1" ht="15" customHeight="1" x14ac:dyDescent="0.2">
      <c r="A291" s="58"/>
      <c r="B291" s="57"/>
      <c r="C291" s="38" t="s">
        <v>37</v>
      </c>
      <c r="D291" s="31" t="s">
        <v>15</v>
      </c>
      <c r="E291" s="31" t="s">
        <v>15</v>
      </c>
      <c r="F291" s="32" t="s">
        <v>38</v>
      </c>
      <c r="G291" s="112">
        <v>0</v>
      </c>
      <c r="H291" s="113">
        <v>0</v>
      </c>
      <c r="I291" s="104">
        <v>0</v>
      </c>
      <c r="J291" s="29"/>
    </row>
    <row r="292" spans="1:10" s="22" customFormat="1" ht="15" customHeight="1" x14ac:dyDescent="0.2">
      <c r="A292" s="58"/>
      <c r="B292" s="57"/>
      <c r="C292" s="38" t="s">
        <v>39</v>
      </c>
      <c r="D292" s="31" t="s">
        <v>15</v>
      </c>
      <c r="E292" s="31" t="s">
        <v>15</v>
      </c>
      <c r="F292" s="32" t="s">
        <v>40</v>
      </c>
      <c r="G292" s="112">
        <v>0</v>
      </c>
      <c r="H292" s="113">
        <v>0</v>
      </c>
      <c r="I292" s="104">
        <v>0</v>
      </c>
      <c r="J292" s="29"/>
    </row>
    <row r="293" spans="1:10" s="22" customFormat="1" ht="15" customHeight="1" x14ac:dyDescent="0.2">
      <c r="A293" s="58"/>
      <c r="B293" s="57"/>
      <c r="C293" s="38" t="s">
        <v>41</v>
      </c>
      <c r="D293" s="31" t="s">
        <v>15</v>
      </c>
      <c r="E293" s="31" t="s">
        <v>15</v>
      </c>
      <c r="F293" s="32" t="s">
        <v>42</v>
      </c>
      <c r="G293" s="112">
        <v>0</v>
      </c>
      <c r="H293" s="113">
        <v>0</v>
      </c>
      <c r="I293" s="104">
        <v>0</v>
      </c>
      <c r="J293" s="29"/>
    </row>
    <row r="294" spans="1:10" s="22" customFormat="1" ht="15" customHeight="1" x14ac:dyDescent="0.2">
      <c r="A294" s="58"/>
      <c r="B294" s="57"/>
      <c r="C294" s="38" t="s">
        <v>43</v>
      </c>
      <c r="D294" s="31" t="s">
        <v>15</v>
      </c>
      <c r="E294" s="31" t="s">
        <v>15</v>
      </c>
      <c r="F294" s="32" t="s">
        <v>44</v>
      </c>
      <c r="G294" s="112">
        <v>0</v>
      </c>
      <c r="H294" s="113">
        <v>0</v>
      </c>
      <c r="I294" s="104">
        <v>0</v>
      </c>
      <c r="J294" s="29"/>
    </row>
    <row r="295" spans="1:10" s="22" customFormat="1" ht="15" customHeight="1" x14ac:dyDescent="0.2">
      <c r="A295" s="58"/>
      <c r="B295" s="57"/>
      <c r="C295" s="38" t="s">
        <v>45</v>
      </c>
      <c r="D295" s="31" t="s">
        <v>15</v>
      </c>
      <c r="E295" s="31" t="s">
        <v>15</v>
      </c>
      <c r="F295" s="32" t="s">
        <v>46</v>
      </c>
      <c r="G295" s="112">
        <v>0</v>
      </c>
      <c r="H295" s="113">
        <v>18</v>
      </c>
      <c r="I295" s="104">
        <v>17.84</v>
      </c>
      <c r="J295" s="29"/>
    </row>
    <row r="296" spans="1:10" s="22" customFormat="1" ht="15" customHeight="1" x14ac:dyDescent="0.2">
      <c r="A296" s="58"/>
      <c r="B296" s="57"/>
      <c r="C296" s="39" t="s">
        <v>47</v>
      </c>
      <c r="D296" s="98" t="s">
        <v>15</v>
      </c>
      <c r="E296" s="98" t="s">
        <v>15</v>
      </c>
      <c r="F296" s="40" t="s">
        <v>48</v>
      </c>
      <c r="G296" s="112">
        <v>0</v>
      </c>
      <c r="H296" s="113">
        <v>538</v>
      </c>
      <c r="I296" s="104">
        <v>536.6</v>
      </c>
      <c r="J296" s="29"/>
    </row>
    <row r="297" spans="1:10" s="22" customFormat="1" ht="15" customHeight="1" x14ac:dyDescent="0.2">
      <c r="A297" s="58"/>
      <c r="B297" s="136" t="s">
        <v>110</v>
      </c>
      <c r="C297" s="137"/>
      <c r="D297" s="137"/>
      <c r="E297" s="137"/>
      <c r="F297" s="138"/>
      <c r="G297" s="114">
        <f>+SUM(G277:G296)-G289-G290-G283-G284</f>
        <v>3033004</v>
      </c>
      <c r="H297" s="114">
        <f>+SUM(H277:H296)-H289-H290-H283-H284</f>
        <v>3481506</v>
      </c>
      <c r="I297" s="70">
        <f>+SUM(I277:I296)-I289-I290-I283-I284</f>
        <v>3395924.4499999997</v>
      </c>
      <c r="J297" s="29"/>
    </row>
    <row r="298" spans="1:10" s="22" customFormat="1" ht="15" customHeight="1" x14ac:dyDescent="0.2">
      <c r="A298" s="58"/>
      <c r="B298" s="142" t="s">
        <v>111</v>
      </c>
      <c r="C298" s="52" t="s">
        <v>14</v>
      </c>
      <c r="D298" s="31" t="s">
        <v>15</v>
      </c>
      <c r="E298" s="31" t="s">
        <v>15</v>
      </c>
      <c r="F298" s="32" t="s">
        <v>16</v>
      </c>
      <c r="G298" s="116">
        <v>0</v>
      </c>
      <c r="H298" s="117">
        <v>0</v>
      </c>
      <c r="I298" s="48">
        <v>0</v>
      </c>
      <c r="J298" s="29"/>
    </row>
    <row r="299" spans="1:10" s="22" customFormat="1" ht="15" customHeight="1" x14ac:dyDescent="0.2">
      <c r="A299" s="58"/>
      <c r="B299" s="143"/>
      <c r="C299" s="52" t="s">
        <v>17</v>
      </c>
      <c r="D299" s="31" t="s">
        <v>15</v>
      </c>
      <c r="E299" s="31" t="s">
        <v>15</v>
      </c>
      <c r="F299" s="32" t="s">
        <v>18</v>
      </c>
      <c r="G299" s="112">
        <v>0</v>
      </c>
      <c r="H299" s="113">
        <v>0</v>
      </c>
      <c r="I299" s="104">
        <v>0</v>
      </c>
      <c r="J299" s="29"/>
    </row>
    <row r="300" spans="1:10" s="22" customFormat="1" ht="15" customHeight="1" x14ac:dyDescent="0.2">
      <c r="A300" s="58"/>
      <c r="B300" s="57"/>
      <c r="C300" s="38" t="s">
        <v>19</v>
      </c>
      <c r="D300" s="31" t="s">
        <v>15</v>
      </c>
      <c r="E300" s="31" t="s">
        <v>15</v>
      </c>
      <c r="F300" s="32" t="s">
        <v>20</v>
      </c>
      <c r="G300" s="112">
        <v>0</v>
      </c>
      <c r="H300" s="113">
        <v>0</v>
      </c>
      <c r="I300" s="104">
        <v>0</v>
      </c>
      <c r="J300" s="29"/>
    </row>
    <row r="301" spans="1:10" s="22" customFormat="1" ht="15" customHeight="1" x14ac:dyDescent="0.2">
      <c r="A301" s="58"/>
      <c r="B301" s="57"/>
      <c r="C301" s="38" t="s">
        <v>21</v>
      </c>
      <c r="D301" s="31" t="s">
        <v>15</v>
      </c>
      <c r="E301" s="31" t="s">
        <v>15</v>
      </c>
      <c r="F301" s="32" t="s">
        <v>22</v>
      </c>
      <c r="G301" s="112">
        <v>3000</v>
      </c>
      <c r="H301" s="113">
        <v>3000</v>
      </c>
      <c r="I301" s="104">
        <v>606.94000000000005</v>
      </c>
      <c r="J301" s="29"/>
    </row>
    <row r="302" spans="1:10" s="22" customFormat="1" ht="15" customHeight="1" x14ac:dyDescent="0.2">
      <c r="A302" s="58"/>
      <c r="B302" s="57"/>
      <c r="C302" s="38" t="s">
        <v>23</v>
      </c>
      <c r="D302" s="31" t="s">
        <v>15</v>
      </c>
      <c r="E302" s="31" t="s">
        <v>15</v>
      </c>
      <c r="F302" s="32" t="s">
        <v>24</v>
      </c>
      <c r="G302" s="112">
        <v>0</v>
      </c>
      <c r="H302" s="113">
        <v>0</v>
      </c>
      <c r="I302" s="104">
        <v>0</v>
      </c>
      <c r="J302" s="29"/>
    </row>
    <row r="303" spans="1:10" s="22" customFormat="1" ht="15" customHeight="1" x14ac:dyDescent="0.2">
      <c r="A303" s="58"/>
      <c r="B303" s="57"/>
      <c r="C303" s="38" t="s">
        <v>25</v>
      </c>
      <c r="D303" s="31" t="s">
        <v>15</v>
      </c>
      <c r="E303" s="31" t="s">
        <v>15</v>
      </c>
      <c r="F303" s="32" t="s">
        <v>26</v>
      </c>
      <c r="G303" s="112">
        <v>4084102</v>
      </c>
      <c r="H303" s="113">
        <v>4779160</v>
      </c>
      <c r="I303" s="104">
        <v>4766943.6400000006</v>
      </c>
      <c r="J303" s="29"/>
    </row>
    <row r="304" spans="1:10" s="22" customFormat="1" ht="15" customHeight="1" x14ac:dyDescent="0.2">
      <c r="A304" s="58"/>
      <c r="B304" s="57"/>
      <c r="C304" s="38"/>
      <c r="D304" s="31"/>
      <c r="E304" s="31"/>
      <c r="F304" s="35" t="s">
        <v>27</v>
      </c>
      <c r="G304" s="112">
        <v>4080102</v>
      </c>
      <c r="H304" s="113">
        <v>4774611</v>
      </c>
      <c r="I304" s="104">
        <v>4765511.45</v>
      </c>
      <c r="J304" s="29"/>
    </row>
    <row r="305" spans="1:10" s="22" customFormat="1" ht="15" customHeight="1" x14ac:dyDescent="0.2">
      <c r="A305" s="58"/>
      <c r="B305" s="57"/>
      <c r="C305" s="38"/>
      <c r="D305" s="31"/>
      <c r="E305" s="31"/>
      <c r="F305" s="36" t="s">
        <v>28</v>
      </c>
      <c r="G305" s="112">
        <v>0</v>
      </c>
      <c r="H305" s="113">
        <v>0</v>
      </c>
      <c r="I305" s="104">
        <v>0</v>
      </c>
      <c r="J305" s="29"/>
    </row>
    <row r="306" spans="1:10" s="22" customFormat="1" ht="15" customHeight="1" x14ac:dyDescent="0.2">
      <c r="A306" s="58"/>
      <c r="B306" s="57"/>
      <c r="C306" s="38" t="s">
        <v>29</v>
      </c>
      <c r="D306" s="31" t="s">
        <v>15</v>
      </c>
      <c r="E306" s="31" t="s">
        <v>15</v>
      </c>
      <c r="F306" s="32" t="s">
        <v>30</v>
      </c>
      <c r="G306" s="112">
        <v>128100</v>
      </c>
      <c r="H306" s="113">
        <v>137000</v>
      </c>
      <c r="I306" s="104">
        <v>79622.97</v>
      </c>
      <c r="J306" s="29"/>
    </row>
    <row r="307" spans="1:10" s="22" customFormat="1" ht="15" customHeight="1" x14ac:dyDescent="0.2">
      <c r="A307" s="58"/>
      <c r="B307" s="57"/>
      <c r="C307" s="38" t="s">
        <v>31</v>
      </c>
      <c r="D307" s="31" t="s">
        <v>15</v>
      </c>
      <c r="E307" s="31" t="s">
        <v>15</v>
      </c>
      <c r="F307" s="32" t="s">
        <v>32</v>
      </c>
      <c r="G307" s="112">
        <v>1500</v>
      </c>
      <c r="H307" s="113">
        <v>1500</v>
      </c>
      <c r="I307" s="104">
        <v>0</v>
      </c>
      <c r="J307" s="29"/>
    </row>
    <row r="308" spans="1:10" s="22" customFormat="1" ht="15" customHeight="1" x14ac:dyDescent="0.2">
      <c r="A308" s="58"/>
      <c r="B308" s="57"/>
      <c r="C308" s="38" t="s">
        <v>33</v>
      </c>
      <c r="D308" s="31" t="s">
        <v>15</v>
      </c>
      <c r="E308" s="31" t="s">
        <v>15</v>
      </c>
      <c r="F308" s="32" t="s">
        <v>34</v>
      </c>
      <c r="G308" s="112">
        <v>0</v>
      </c>
      <c r="H308" s="113">
        <v>0</v>
      </c>
      <c r="I308" s="104">
        <v>0</v>
      </c>
      <c r="J308" s="29"/>
    </row>
    <row r="309" spans="1:10" s="22" customFormat="1" ht="15" customHeight="1" x14ac:dyDescent="0.2">
      <c r="A309" s="58"/>
      <c r="B309" s="57"/>
      <c r="C309" s="38" t="s">
        <v>35</v>
      </c>
      <c r="D309" s="31" t="s">
        <v>15</v>
      </c>
      <c r="E309" s="31" t="s">
        <v>15</v>
      </c>
      <c r="F309" s="32" t="s">
        <v>36</v>
      </c>
      <c r="G309" s="112">
        <v>0</v>
      </c>
      <c r="H309" s="113">
        <v>362021</v>
      </c>
      <c r="I309" s="104">
        <v>335678</v>
      </c>
      <c r="J309" s="29"/>
    </row>
    <row r="310" spans="1:10" s="22" customFormat="1" ht="15" customHeight="1" x14ac:dyDescent="0.2">
      <c r="A310" s="58"/>
      <c r="B310" s="57"/>
      <c r="C310" s="38"/>
      <c r="D310" s="31"/>
      <c r="E310" s="31"/>
      <c r="F310" s="35" t="s">
        <v>27</v>
      </c>
      <c r="G310" s="112">
        <v>0</v>
      </c>
      <c r="H310" s="113">
        <v>362021</v>
      </c>
      <c r="I310" s="104">
        <v>335678</v>
      </c>
      <c r="J310" s="29"/>
    </row>
    <row r="311" spans="1:10" s="22" customFormat="1" ht="15" customHeight="1" x14ac:dyDescent="0.2">
      <c r="A311" s="58"/>
      <c r="B311" s="57"/>
      <c r="C311" s="38"/>
      <c r="D311" s="31"/>
      <c r="E311" s="31"/>
      <c r="F311" s="36" t="s">
        <v>28</v>
      </c>
      <c r="G311" s="112">
        <v>0</v>
      </c>
      <c r="H311" s="113">
        <v>0</v>
      </c>
      <c r="I311" s="104">
        <v>0</v>
      </c>
      <c r="J311" s="29"/>
    </row>
    <row r="312" spans="1:10" s="22" customFormat="1" ht="15" customHeight="1" x14ac:dyDescent="0.2">
      <c r="A312" s="58"/>
      <c r="B312" s="57"/>
      <c r="C312" s="38" t="s">
        <v>37</v>
      </c>
      <c r="D312" s="31" t="s">
        <v>15</v>
      </c>
      <c r="E312" s="31" t="s">
        <v>15</v>
      </c>
      <c r="F312" s="32" t="s">
        <v>38</v>
      </c>
      <c r="G312" s="112">
        <v>0</v>
      </c>
      <c r="H312" s="113">
        <v>0</v>
      </c>
      <c r="I312" s="104">
        <v>0</v>
      </c>
      <c r="J312" s="29"/>
    </row>
    <row r="313" spans="1:10" s="22" customFormat="1" ht="15" customHeight="1" x14ac:dyDescent="0.2">
      <c r="A313" s="58"/>
      <c r="B313" s="57"/>
      <c r="C313" s="38" t="s">
        <v>39</v>
      </c>
      <c r="D313" s="31" t="s">
        <v>15</v>
      </c>
      <c r="E313" s="31" t="s">
        <v>15</v>
      </c>
      <c r="F313" s="32" t="s">
        <v>40</v>
      </c>
      <c r="G313" s="112">
        <v>0</v>
      </c>
      <c r="H313" s="113">
        <v>0</v>
      </c>
      <c r="I313" s="104">
        <v>0</v>
      </c>
      <c r="J313" s="29"/>
    </row>
    <row r="314" spans="1:10" s="22" customFormat="1" ht="15" customHeight="1" x14ac:dyDescent="0.2">
      <c r="A314" s="58"/>
      <c r="B314" s="57"/>
      <c r="C314" s="38" t="s">
        <v>41</v>
      </c>
      <c r="D314" s="31" t="s">
        <v>15</v>
      </c>
      <c r="E314" s="31" t="s">
        <v>15</v>
      </c>
      <c r="F314" s="32" t="s">
        <v>42</v>
      </c>
      <c r="G314" s="112">
        <v>0</v>
      </c>
      <c r="H314" s="113">
        <v>0</v>
      </c>
      <c r="I314" s="104">
        <v>0</v>
      </c>
      <c r="J314" s="29"/>
    </row>
    <row r="315" spans="1:10" s="22" customFormat="1" ht="15" customHeight="1" x14ac:dyDescent="0.2">
      <c r="A315" s="58"/>
      <c r="B315" s="57"/>
      <c r="C315" s="38" t="s">
        <v>43</v>
      </c>
      <c r="D315" s="31" t="s">
        <v>15</v>
      </c>
      <c r="E315" s="31" t="s">
        <v>15</v>
      </c>
      <c r="F315" s="32" t="s">
        <v>44</v>
      </c>
      <c r="G315" s="112">
        <v>0</v>
      </c>
      <c r="H315" s="113">
        <v>0</v>
      </c>
      <c r="I315" s="104">
        <v>0</v>
      </c>
      <c r="J315" s="29"/>
    </row>
    <row r="316" spans="1:10" s="22" customFormat="1" ht="15" customHeight="1" x14ac:dyDescent="0.2">
      <c r="A316" s="58"/>
      <c r="B316" s="57"/>
      <c r="C316" s="38" t="s">
        <v>45</v>
      </c>
      <c r="D316" s="31" t="s">
        <v>15</v>
      </c>
      <c r="E316" s="31" t="s">
        <v>15</v>
      </c>
      <c r="F316" s="32" t="s">
        <v>46</v>
      </c>
      <c r="G316" s="112">
        <v>0</v>
      </c>
      <c r="H316" s="113">
        <v>0</v>
      </c>
      <c r="I316" s="104">
        <v>0</v>
      </c>
      <c r="J316" s="29"/>
    </row>
    <row r="317" spans="1:10" s="22" customFormat="1" ht="15" customHeight="1" x14ac:dyDescent="0.2">
      <c r="A317" s="58"/>
      <c r="B317" s="57"/>
      <c r="C317" s="39" t="s">
        <v>47</v>
      </c>
      <c r="D317" s="98" t="s">
        <v>15</v>
      </c>
      <c r="E317" s="98" t="s">
        <v>15</v>
      </c>
      <c r="F317" s="40" t="s">
        <v>48</v>
      </c>
      <c r="G317" s="112">
        <v>0</v>
      </c>
      <c r="H317" s="113">
        <v>6613</v>
      </c>
      <c r="I317" s="104">
        <v>6610.16</v>
      </c>
      <c r="J317" s="29"/>
    </row>
    <row r="318" spans="1:10" s="22" customFormat="1" ht="15" customHeight="1" x14ac:dyDescent="0.2">
      <c r="A318" s="58"/>
      <c r="B318" s="136" t="s">
        <v>112</v>
      </c>
      <c r="C318" s="137"/>
      <c r="D318" s="137"/>
      <c r="E318" s="137"/>
      <c r="F318" s="138"/>
      <c r="G318" s="114">
        <f>+SUM(G298:G317)-G310-G311-G304-G305</f>
        <v>4216702</v>
      </c>
      <c r="H318" s="114">
        <f>+SUM(H298:H317)-H310-H311-H304-H305</f>
        <v>5289294</v>
      </c>
      <c r="I318" s="70">
        <f>+SUM(I298:I317)-I310-I311-I304-I305</f>
        <v>5189461.7100000018</v>
      </c>
      <c r="J318" s="29"/>
    </row>
    <row r="319" spans="1:10" s="22" customFormat="1" ht="15" customHeight="1" x14ac:dyDescent="0.2">
      <c r="A319" s="58"/>
      <c r="B319" s="142" t="s">
        <v>113</v>
      </c>
      <c r="C319" s="52" t="s">
        <v>14</v>
      </c>
      <c r="D319" s="31" t="s">
        <v>15</v>
      </c>
      <c r="E319" s="31" t="s">
        <v>15</v>
      </c>
      <c r="F319" s="32" t="s">
        <v>16</v>
      </c>
      <c r="G319" s="116">
        <v>0</v>
      </c>
      <c r="H319" s="117">
        <v>0</v>
      </c>
      <c r="I319" s="48">
        <v>0</v>
      </c>
      <c r="J319" s="29"/>
    </row>
    <row r="320" spans="1:10" s="22" customFormat="1" ht="15" customHeight="1" x14ac:dyDescent="0.2">
      <c r="A320" s="58"/>
      <c r="B320" s="143"/>
      <c r="C320" s="52" t="s">
        <v>17</v>
      </c>
      <c r="D320" s="31" t="s">
        <v>15</v>
      </c>
      <c r="E320" s="31" t="s">
        <v>15</v>
      </c>
      <c r="F320" s="32" t="s">
        <v>18</v>
      </c>
      <c r="G320" s="112">
        <v>0</v>
      </c>
      <c r="H320" s="113">
        <v>0</v>
      </c>
      <c r="I320" s="104">
        <v>0</v>
      </c>
      <c r="J320" s="29"/>
    </row>
    <row r="321" spans="1:10" s="22" customFormat="1" ht="15" customHeight="1" x14ac:dyDescent="0.2">
      <c r="A321" s="58"/>
      <c r="B321" s="57"/>
      <c r="C321" s="38" t="s">
        <v>19</v>
      </c>
      <c r="D321" s="31" t="s">
        <v>15</v>
      </c>
      <c r="E321" s="31" t="s">
        <v>15</v>
      </c>
      <c r="F321" s="32" t="s">
        <v>20</v>
      </c>
      <c r="G321" s="112">
        <v>0</v>
      </c>
      <c r="H321" s="113">
        <v>0</v>
      </c>
      <c r="I321" s="104">
        <v>0</v>
      </c>
      <c r="J321" s="29"/>
    </row>
    <row r="322" spans="1:10" s="22" customFormat="1" ht="15" customHeight="1" x14ac:dyDescent="0.2">
      <c r="A322" s="58"/>
      <c r="B322" s="57"/>
      <c r="C322" s="38" t="s">
        <v>21</v>
      </c>
      <c r="D322" s="31" t="s">
        <v>15</v>
      </c>
      <c r="E322" s="31" t="s">
        <v>15</v>
      </c>
      <c r="F322" s="32" t="s">
        <v>22</v>
      </c>
      <c r="G322" s="112">
        <v>2911</v>
      </c>
      <c r="H322" s="113">
        <v>4321</v>
      </c>
      <c r="I322" s="104">
        <v>3113.79</v>
      </c>
      <c r="J322" s="29"/>
    </row>
    <row r="323" spans="1:10" s="22" customFormat="1" ht="15" customHeight="1" x14ac:dyDescent="0.2">
      <c r="A323" s="58"/>
      <c r="B323" s="57"/>
      <c r="C323" s="38" t="s">
        <v>23</v>
      </c>
      <c r="D323" s="31" t="s">
        <v>15</v>
      </c>
      <c r="E323" s="31" t="s">
        <v>15</v>
      </c>
      <c r="F323" s="32" t="s">
        <v>24</v>
      </c>
      <c r="G323" s="112">
        <v>0</v>
      </c>
      <c r="H323" s="113">
        <v>0</v>
      </c>
      <c r="I323" s="104">
        <v>0</v>
      </c>
      <c r="J323" s="29"/>
    </row>
    <row r="324" spans="1:10" s="22" customFormat="1" ht="15" customHeight="1" x14ac:dyDescent="0.2">
      <c r="A324" s="58"/>
      <c r="B324" s="57"/>
      <c r="C324" s="38" t="s">
        <v>25</v>
      </c>
      <c r="D324" s="31" t="s">
        <v>15</v>
      </c>
      <c r="E324" s="31" t="s">
        <v>15</v>
      </c>
      <c r="F324" s="32" t="s">
        <v>26</v>
      </c>
      <c r="G324" s="112">
        <v>4564757</v>
      </c>
      <c r="H324" s="113">
        <v>4960103</v>
      </c>
      <c r="I324" s="104">
        <v>4899123.3199999994</v>
      </c>
      <c r="J324" s="29"/>
    </row>
    <row r="325" spans="1:10" s="22" customFormat="1" ht="15" customHeight="1" x14ac:dyDescent="0.2">
      <c r="A325" s="58"/>
      <c r="B325" s="57"/>
      <c r="C325" s="38"/>
      <c r="D325" s="31"/>
      <c r="E325" s="31"/>
      <c r="F325" s="35" t="s">
        <v>27</v>
      </c>
      <c r="G325" s="112">
        <v>4563757</v>
      </c>
      <c r="H325" s="113">
        <v>4959103</v>
      </c>
      <c r="I325" s="104">
        <v>4898480.2699999996</v>
      </c>
      <c r="J325" s="29"/>
    </row>
    <row r="326" spans="1:10" s="22" customFormat="1" ht="15" customHeight="1" x14ac:dyDescent="0.2">
      <c r="A326" s="58"/>
      <c r="B326" s="57"/>
      <c r="C326" s="38"/>
      <c r="D326" s="31"/>
      <c r="E326" s="31"/>
      <c r="F326" s="36" t="s">
        <v>28</v>
      </c>
      <c r="G326" s="112">
        <v>0</v>
      </c>
      <c r="H326" s="113">
        <v>0</v>
      </c>
      <c r="I326" s="104">
        <v>0</v>
      </c>
      <c r="J326" s="29"/>
    </row>
    <row r="327" spans="1:10" s="22" customFormat="1" ht="15" customHeight="1" x14ac:dyDescent="0.2">
      <c r="A327" s="58"/>
      <c r="B327" s="57"/>
      <c r="C327" s="38" t="s">
        <v>29</v>
      </c>
      <c r="D327" s="31" t="s">
        <v>15</v>
      </c>
      <c r="E327" s="31" t="s">
        <v>15</v>
      </c>
      <c r="F327" s="32" t="s">
        <v>30</v>
      </c>
      <c r="G327" s="112">
        <v>185586</v>
      </c>
      <c r="H327" s="113">
        <v>186206</v>
      </c>
      <c r="I327" s="104">
        <v>117377.92</v>
      </c>
      <c r="J327" s="29"/>
    </row>
    <row r="328" spans="1:10" s="22" customFormat="1" ht="15" customHeight="1" x14ac:dyDescent="0.2">
      <c r="A328" s="58"/>
      <c r="B328" s="57"/>
      <c r="C328" s="38" t="s">
        <v>31</v>
      </c>
      <c r="D328" s="31" t="s">
        <v>15</v>
      </c>
      <c r="E328" s="31" t="s">
        <v>15</v>
      </c>
      <c r="F328" s="32" t="s">
        <v>32</v>
      </c>
      <c r="G328" s="112">
        <v>342</v>
      </c>
      <c r="H328" s="113">
        <v>2193</v>
      </c>
      <c r="I328" s="104">
        <v>1850.35</v>
      </c>
      <c r="J328" s="29"/>
    </row>
    <row r="329" spans="1:10" s="22" customFormat="1" ht="15" customHeight="1" x14ac:dyDescent="0.2">
      <c r="A329" s="58"/>
      <c r="B329" s="57"/>
      <c r="C329" s="38" t="s">
        <v>33</v>
      </c>
      <c r="D329" s="31" t="s">
        <v>15</v>
      </c>
      <c r="E329" s="31" t="s">
        <v>15</v>
      </c>
      <c r="F329" s="32" t="s">
        <v>34</v>
      </c>
      <c r="G329" s="112">
        <v>0</v>
      </c>
      <c r="H329" s="113">
        <v>0</v>
      </c>
      <c r="I329" s="104">
        <v>0</v>
      </c>
      <c r="J329" s="29"/>
    </row>
    <row r="330" spans="1:10" s="22" customFormat="1" ht="15" customHeight="1" x14ac:dyDescent="0.2">
      <c r="A330" s="58"/>
      <c r="B330" s="57"/>
      <c r="C330" s="38" t="s">
        <v>35</v>
      </c>
      <c r="D330" s="31" t="s">
        <v>15</v>
      </c>
      <c r="E330" s="31" t="s">
        <v>15</v>
      </c>
      <c r="F330" s="32" t="s">
        <v>36</v>
      </c>
      <c r="G330" s="112">
        <v>0</v>
      </c>
      <c r="H330" s="113">
        <v>318952</v>
      </c>
      <c r="I330" s="104">
        <v>284448.48</v>
      </c>
      <c r="J330" s="29"/>
    </row>
    <row r="331" spans="1:10" s="22" customFormat="1" ht="15" customHeight="1" x14ac:dyDescent="0.2">
      <c r="A331" s="58"/>
      <c r="B331" s="57"/>
      <c r="C331" s="38"/>
      <c r="D331" s="31"/>
      <c r="E331" s="31"/>
      <c r="F331" s="35" t="s">
        <v>27</v>
      </c>
      <c r="G331" s="112">
        <v>0</v>
      </c>
      <c r="H331" s="113">
        <v>313988</v>
      </c>
      <c r="I331" s="104">
        <v>279484.74</v>
      </c>
      <c r="J331" s="29"/>
    </row>
    <row r="332" spans="1:10" s="22" customFormat="1" ht="15" customHeight="1" x14ac:dyDescent="0.2">
      <c r="A332" s="58"/>
      <c r="B332" s="57"/>
      <c r="C332" s="38"/>
      <c r="D332" s="31"/>
      <c r="E332" s="31"/>
      <c r="F332" s="36" t="s">
        <v>28</v>
      </c>
      <c r="G332" s="112">
        <v>0</v>
      </c>
      <c r="H332" s="113">
        <v>4964</v>
      </c>
      <c r="I332" s="104">
        <v>4963.74</v>
      </c>
      <c r="J332" s="29"/>
    </row>
    <row r="333" spans="1:10" s="22" customFormat="1" ht="15" customHeight="1" x14ac:dyDescent="0.2">
      <c r="A333" s="58"/>
      <c r="B333" s="57"/>
      <c r="C333" s="38" t="s">
        <v>37</v>
      </c>
      <c r="D333" s="31" t="s">
        <v>15</v>
      </c>
      <c r="E333" s="31" t="s">
        <v>15</v>
      </c>
      <c r="F333" s="32" t="s">
        <v>38</v>
      </c>
      <c r="G333" s="112">
        <v>0</v>
      </c>
      <c r="H333" s="113">
        <v>0</v>
      </c>
      <c r="I333" s="104">
        <v>0</v>
      </c>
      <c r="J333" s="29"/>
    </row>
    <row r="334" spans="1:10" s="22" customFormat="1" ht="15" customHeight="1" x14ac:dyDescent="0.2">
      <c r="A334" s="58"/>
      <c r="B334" s="57"/>
      <c r="C334" s="38" t="s">
        <v>39</v>
      </c>
      <c r="D334" s="31" t="s">
        <v>15</v>
      </c>
      <c r="E334" s="31" t="s">
        <v>15</v>
      </c>
      <c r="F334" s="32" t="s">
        <v>40</v>
      </c>
      <c r="G334" s="112">
        <v>0</v>
      </c>
      <c r="H334" s="113">
        <v>0</v>
      </c>
      <c r="I334" s="104">
        <v>0</v>
      </c>
      <c r="J334" s="29"/>
    </row>
    <row r="335" spans="1:10" s="22" customFormat="1" ht="15" customHeight="1" x14ac:dyDescent="0.2">
      <c r="A335" s="58"/>
      <c r="B335" s="57"/>
      <c r="C335" s="38" t="s">
        <v>41</v>
      </c>
      <c r="D335" s="31" t="s">
        <v>15</v>
      </c>
      <c r="E335" s="31" t="s">
        <v>15</v>
      </c>
      <c r="F335" s="32" t="s">
        <v>42</v>
      </c>
      <c r="G335" s="112">
        <v>0</v>
      </c>
      <c r="H335" s="113">
        <v>0</v>
      </c>
      <c r="I335" s="104">
        <v>0</v>
      </c>
      <c r="J335" s="29"/>
    </row>
    <row r="336" spans="1:10" s="22" customFormat="1" ht="15" customHeight="1" x14ac:dyDescent="0.2">
      <c r="A336" s="58"/>
      <c r="B336" s="57"/>
      <c r="C336" s="38" t="s">
        <v>43</v>
      </c>
      <c r="D336" s="31" t="s">
        <v>15</v>
      </c>
      <c r="E336" s="31" t="s">
        <v>15</v>
      </c>
      <c r="F336" s="32" t="s">
        <v>44</v>
      </c>
      <c r="G336" s="112">
        <v>0</v>
      </c>
      <c r="H336" s="113">
        <v>0</v>
      </c>
      <c r="I336" s="104">
        <v>0</v>
      </c>
      <c r="J336" s="29"/>
    </row>
    <row r="337" spans="1:10" s="22" customFormat="1" ht="15" customHeight="1" x14ac:dyDescent="0.2">
      <c r="A337" s="58"/>
      <c r="B337" s="57"/>
      <c r="C337" s="38" t="s">
        <v>45</v>
      </c>
      <c r="D337" s="31" t="s">
        <v>15</v>
      </c>
      <c r="E337" s="31" t="s">
        <v>15</v>
      </c>
      <c r="F337" s="32" t="s">
        <v>46</v>
      </c>
      <c r="G337" s="112">
        <v>0</v>
      </c>
      <c r="H337" s="113">
        <v>0</v>
      </c>
      <c r="I337" s="104">
        <v>0</v>
      </c>
      <c r="J337" s="29"/>
    </row>
    <row r="338" spans="1:10" s="22" customFormat="1" ht="15" customHeight="1" x14ac:dyDescent="0.2">
      <c r="A338" s="58"/>
      <c r="B338" s="57"/>
      <c r="C338" s="39" t="s">
        <v>47</v>
      </c>
      <c r="D338" s="98" t="s">
        <v>15</v>
      </c>
      <c r="E338" s="98" t="s">
        <v>15</v>
      </c>
      <c r="F338" s="40" t="s">
        <v>48</v>
      </c>
      <c r="G338" s="112">
        <v>0</v>
      </c>
      <c r="H338" s="113">
        <v>5778</v>
      </c>
      <c r="I338" s="104">
        <v>5777.48</v>
      </c>
      <c r="J338" s="29"/>
    </row>
    <row r="339" spans="1:10" s="22" customFormat="1" ht="15" customHeight="1" x14ac:dyDescent="0.2">
      <c r="A339" s="58"/>
      <c r="B339" s="136" t="s">
        <v>114</v>
      </c>
      <c r="C339" s="137"/>
      <c r="D339" s="137"/>
      <c r="E339" s="137"/>
      <c r="F339" s="138"/>
      <c r="G339" s="114">
        <f>+SUM(G319:G338)-G331-G332-G325-G326</f>
        <v>4753596</v>
      </c>
      <c r="H339" s="114">
        <f>+SUM(H319:H338)-H331-H332-H325-H326</f>
        <v>5477553</v>
      </c>
      <c r="I339" s="70">
        <f>+SUM(I319:I338)-I331-I332-I325-I326</f>
        <v>5311691.34</v>
      </c>
      <c r="J339" s="29"/>
    </row>
    <row r="340" spans="1:10" s="22" customFormat="1" ht="15" customHeight="1" x14ac:dyDescent="0.2">
      <c r="A340" s="58"/>
      <c r="B340" s="142" t="s">
        <v>115</v>
      </c>
      <c r="C340" s="52" t="s">
        <v>14</v>
      </c>
      <c r="D340" s="31" t="s">
        <v>15</v>
      </c>
      <c r="E340" s="31" t="s">
        <v>15</v>
      </c>
      <c r="F340" s="32" t="s">
        <v>16</v>
      </c>
      <c r="G340" s="116">
        <v>0</v>
      </c>
      <c r="H340" s="117">
        <v>0</v>
      </c>
      <c r="I340" s="48">
        <v>0</v>
      </c>
      <c r="J340" s="29"/>
    </row>
    <row r="341" spans="1:10" s="22" customFormat="1" ht="15" customHeight="1" x14ac:dyDescent="0.2">
      <c r="A341" s="58"/>
      <c r="B341" s="143"/>
      <c r="C341" s="52" t="s">
        <v>17</v>
      </c>
      <c r="D341" s="31" t="s">
        <v>15</v>
      </c>
      <c r="E341" s="31" t="s">
        <v>15</v>
      </c>
      <c r="F341" s="32" t="s">
        <v>18</v>
      </c>
      <c r="G341" s="112">
        <v>0</v>
      </c>
      <c r="H341" s="113">
        <v>0</v>
      </c>
      <c r="I341" s="104">
        <v>0</v>
      </c>
      <c r="J341" s="29"/>
    </row>
    <row r="342" spans="1:10" s="22" customFormat="1" ht="15" customHeight="1" x14ac:dyDescent="0.2">
      <c r="A342" s="58"/>
      <c r="B342" s="57"/>
      <c r="C342" s="38" t="s">
        <v>19</v>
      </c>
      <c r="D342" s="31" t="s">
        <v>15</v>
      </c>
      <c r="E342" s="31" t="s">
        <v>15</v>
      </c>
      <c r="F342" s="32" t="s">
        <v>20</v>
      </c>
      <c r="G342" s="112">
        <v>0</v>
      </c>
      <c r="H342" s="113">
        <v>0</v>
      </c>
      <c r="I342" s="104">
        <v>0</v>
      </c>
      <c r="J342" s="29"/>
    </row>
    <row r="343" spans="1:10" s="22" customFormat="1" ht="15" customHeight="1" x14ac:dyDescent="0.2">
      <c r="A343" s="58"/>
      <c r="B343" s="57"/>
      <c r="C343" s="38" t="s">
        <v>21</v>
      </c>
      <c r="D343" s="31" t="s">
        <v>15</v>
      </c>
      <c r="E343" s="31" t="s">
        <v>15</v>
      </c>
      <c r="F343" s="32" t="s">
        <v>22</v>
      </c>
      <c r="G343" s="112">
        <v>2250</v>
      </c>
      <c r="H343" s="113">
        <v>2250</v>
      </c>
      <c r="I343" s="104">
        <v>911.57999999999993</v>
      </c>
      <c r="J343" s="29"/>
    </row>
    <row r="344" spans="1:10" s="22" customFormat="1" ht="15" customHeight="1" x14ac:dyDescent="0.2">
      <c r="A344" s="58"/>
      <c r="B344" s="57"/>
      <c r="C344" s="38" t="s">
        <v>23</v>
      </c>
      <c r="D344" s="31" t="s">
        <v>15</v>
      </c>
      <c r="E344" s="31" t="s">
        <v>15</v>
      </c>
      <c r="F344" s="32" t="s">
        <v>24</v>
      </c>
      <c r="G344" s="112">
        <v>0</v>
      </c>
      <c r="H344" s="113">
        <v>0</v>
      </c>
      <c r="I344" s="104">
        <v>0</v>
      </c>
      <c r="J344" s="29"/>
    </row>
    <row r="345" spans="1:10" s="22" customFormat="1" ht="15" customHeight="1" x14ac:dyDescent="0.2">
      <c r="A345" s="58"/>
      <c r="B345" s="57"/>
      <c r="C345" s="38" t="s">
        <v>25</v>
      </c>
      <c r="D345" s="31" t="s">
        <v>15</v>
      </c>
      <c r="E345" s="31" t="s">
        <v>15</v>
      </c>
      <c r="F345" s="32" t="s">
        <v>26</v>
      </c>
      <c r="G345" s="112">
        <v>2779778</v>
      </c>
      <c r="H345" s="113">
        <v>3173916</v>
      </c>
      <c r="I345" s="104">
        <v>3144806.8200000003</v>
      </c>
      <c r="J345" s="29"/>
    </row>
    <row r="346" spans="1:10" s="22" customFormat="1" ht="15" customHeight="1" x14ac:dyDescent="0.2">
      <c r="A346" s="58"/>
      <c r="B346" s="57"/>
      <c r="C346" s="38"/>
      <c r="D346" s="31"/>
      <c r="E346" s="31"/>
      <c r="F346" s="35" t="s">
        <v>27</v>
      </c>
      <c r="G346" s="112">
        <v>2777578</v>
      </c>
      <c r="H346" s="113">
        <v>3134882</v>
      </c>
      <c r="I346" s="104">
        <v>3111999.66</v>
      </c>
      <c r="J346" s="29"/>
    </row>
    <row r="347" spans="1:10" s="22" customFormat="1" ht="15" customHeight="1" x14ac:dyDescent="0.2">
      <c r="A347" s="58"/>
      <c r="B347" s="57"/>
      <c r="C347" s="38"/>
      <c r="D347" s="31"/>
      <c r="E347" s="31"/>
      <c r="F347" s="36" t="s">
        <v>28</v>
      </c>
      <c r="G347" s="112">
        <v>0</v>
      </c>
      <c r="H347" s="113">
        <v>0</v>
      </c>
      <c r="I347" s="104">
        <v>0</v>
      </c>
      <c r="J347" s="29"/>
    </row>
    <row r="348" spans="1:10" s="22" customFormat="1" ht="15" customHeight="1" x14ac:dyDescent="0.2">
      <c r="A348" s="58"/>
      <c r="B348" s="57"/>
      <c r="C348" s="38" t="s">
        <v>29</v>
      </c>
      <c r="D348" s="31" t="s">
        <v>15</v>
      </c>
      <c r="E348" s="31" t="s">
        <v>15</v>
      </c>
      <c r="F348" s="32" t="s">
        <v>30</v>
      </c>
      <c r="G348" s="112">
        <v>108700</v>
      </c>
      <c r="H348" s="113">
        <v>108700</v>
      </c>
      <c r="I348" s="104">
        <v>81646.039999999994</v>
      </c>
      <c r="J348" s="29"/>
    </row>
    <row r="349" spans="1:10" s="22" customFormat="1" ht="15" customHeight="1" x14ac:dyDescent="0.2">
      <c r="A349" s="58"/>
      <c r="B349" s="57"/>
      <c r="C349" s="38" t="s">
        <v>31</v>
      </c>
      <c r="D349" s="31" t="s">
        <v>15</v>
      </c>
      <c r="E349" s="31" t="s">
        <v>15</v>
      </c>
      <c r="F349" s="32" t="s">
        <v>32</v>
      </c>
      <c r="G349" s="112">
        <v>2000</v>
      </c>
      <c r="H349" s="113">
        <v>2000</v>
      </c>
      <c r="I349" s="104">
        <v>0</v>
      </c>
      <c r="J349" s="29"/>
    </row>
    <row r="350" spans="1:10" s="22" customFormat="1" ht="15" customHeight="1" x14ac:dyDescent="0.2">
      <c r="A350" s="58"/>
      <c r="B350" s="57"/>
      <c r="C350" s="38" t="s">
        <v>33</v>
      </c>
      <c r="D350" s="31" t="s">
        <v>15</v>
      </c>
      <c r="E350" s="31" t="s">
        <v>15</v>
      </c>
      <c r="F350" s="32" t="s">
        <v>34</v>
      </c>
      <c r="G350" s="112">
        <v>0</v>
      </c>
      <c r="H350" s="113">
        <v>0</v>
      </c>
      <c r="I350" s="104">
        <v>0</v>
      </c>
      <c r="J350" s="29"/>
    </row>
    <row r="351" spans="1:10" s="22" customFormat="1" ht="15" customHeight="1" x14ac:dyDescent="0.2">
      <c r="A351" s="58"/>
      <c r="B351" s="57"/>
      <c r="C351" s="38" t="s">
        <v>35</v>
      </c>
      <c r="D351" s="31" t="s">
        <v>15</v>
      </c>
      <c r="E351" s="31" t="s">
        <v>15</v>
      </c>
      <c r="F351" s="32" t="s">
        <v>36</v>
      </c>
      <c r="G351" s="112">
        <v>0</v>
      </c>
      <c r="H351" s="113">
        <v>350220</v>
      </c>
      <c r="I351" s="104">
        <v>316761.71999999997</v>
      </c>
      <c r="J351" s="29"/>
    </row>
    <row r="352" spans="1:10" s="22" customFormat="1" ht="15" customHeight="1" x14ac:dyDescent="0.2">
      <c r="A352" s="58"/>
      <c r="B352" s="57"/>
      <c r="C352" s="38"/>
      <c r="D352" s="31"/>
      <c r="E352" s="31"/>
      <c r="F352" s="35" t="s">
        <v>27</v>
      </c>
      <c r="G352" s="112">
        <v>0</v>
      </c>
      <c r="H352" s="113">
        <v>350220</v>
      </c>
      <c r="I352" s="104">
        <v>316761.71999999997</v>
      </c>
      <c r="J352" s="29"/>
    </row>
    <row r="353" spans="1:10" s="22" customFormat="1" ht="15" customHeight="1" x14ac:dyDescent="0.2">
      <c r="A353" s="58"/>
      <c r="B353" s="57"/>
      <c r="C353" s="38"/>
      <c r="D353" s="31"/>
      <c r="E353" s="31"/>
      <c r="F353" s="36" t="s">
        <v>28</v>
      </c>
      <c r="G353" s="112">
        <v>0</v>
      </c>
      <c r="H353" s="113">
        <v>0</v>
      </c>
      <c r="I353" s="104">
        <v>0</v>
      </c>
      <c r="J353" s="29"/>
    </row>
    <row r="354" spans="1:10" s="22" customFormat="1" ht="15" customHeight="1" x14ac:dyDescent="0.2">
      <c r="A354" s="58"/>
      <c r="B354" s="57"/>
      <c r="C354" s="38" t="s">
        <v>37</v>
      </c>
      <c r="D354" s="31" t="s">
        <v>15</v>
      </c>
      <c r="E354" s="31" t="s">
        <v>15</v>
      </c>
      <c r="F354" s="32" t="s">
        <v>38</v>
      </c>
      <c r="G354" s="112">
        <v>0</v>
      </c>
      <c r="H354" s="113">
        <v>0</v>
      </c>
      <c r="I354" s="104">
        <v>0</v>
      </c>
      <c r="J354" s="29"/>
    </row>
    <row r="355" spans="1:10" s="22" customFormat="1" ht="15" customHeight="1" x14ac:dyDescent="0.2">
      <c r="A355" s="58"/>
      <c r="B355" s="57"/>
      <c r="C355" s="38" t="s">
        <v>39</v>
      </c>
      <c r="D355" s="31" t="s">
        <v>15</v>
      </c>
      <c r="E355" s="31" t="s">
        <v>15</v>
      </c>
      <c r="F355" s="32" t="s">
        <v>40</v>
      </c>
      <c r="G355" s="112">
        <v>0</v>
      </c>
      <c r="H355" s="113">
        <v>0</v>
      </c>
      <c r="I355" s="104">
        <v>0</v>
      </c>
      <c r="J355" s="29"/>
    </row>
    <row r="356" spans="1:10" s="22" customFormat="1" ht="15" customHeight="1" x14ac:dyDescent="0.2">
      <c r="A356" s="58"/>
      <c r="B356" s="57"/>
      <c r="C356" s="38" t="s">
        <v>41</v>
      </c>
      <c r="D356" s="31" t="s">
        <v>15</v>
      </c>
      <c r="E356" s="31" t="s">
        <v>15</v>
      </c>
      <c r="F356" s="32" t="s">
        <v>42</v>
      </c>
      <c r="G356" s="112">
        <v>0</v>
      </c>
      <c r="H356" s="113">
        <v>0</v>
      </c>
      <c r="I356" s="104">
        <v>0</v>
      </c>
      <c r="J356" s="29"/>
    </row>
    <row r="357" spans="1:10" s="22" customFormat="1" ht="15" customHeight="1" x14ac:dyDescent="0.2">
      <c r="A357" s="58"/>
      <c r="B357" s="57"/>
      <c r="C357" s="38" t="s">
        <v>43</v>
      </c>
      <c r="D357" s="31" t="s">
        <v>15</v>
      </c>
      <c r="E357" s="31" t="s">
        <v>15</v>
      </c>
      <c r="F357" s="32" t="s">
        <v>44</v>
      </c>
      <c r="G357" s="112">
        <v>0</v>
      </c>
      <c r="H357" s="113">
        <v>0</v>
      </c>
      <c r="I357" s="104">
        <v>0</v>
      </c>
      <c r="J357" s="29"/>
    </row>
    <row r="358" spans="1:10" s="22" customFormat="1" ht="15" customHeight="1" x14ac:dyDescent="0.2">
      <c r="A358" s="58"/>
      <c r="B358" s="57"/>
      <c r="C358" s="38" t="s">
        <v>45</v>
      </c>
      <c r="D358" s="31" t="s">
        <v>15</v>
      </c>
      <c r="E358" s="31" t="s">
        <v>15</v>
      </c>
      <c r="F358" s="32" t="s">
        <v>46</v>
      </c>
      <c r="G358" s="112">
        <v>0</v>
      </c>
      <c r="H358" s="113">
        <v>155</v>
      </c>
      <c r="I358" s="104">
        <v>154.18</v>
      </c>
      <c r="J358" s="29"/>
    </row>
    <row r="359" spans="1:10" s="22" customFormat="1" ht="15" customHeight="1" x14ac:dyDescent="0.2">
      <c r="A359" s="58"/>
      <c r="B359" s="57"/>
      <c r="C359" s="39" t="s">
        <v>47</v>
      </c>
      <c r="D359" s="98" t="s">
        <v>15</v>
      </c>
      <c r="E359" s="98" t="s">
        <v>15</v>
      </c>
      <c r="F359" s="40" t="s">
        <v>48</v>
      </c>
      <c r="G359" s="112">
        <v>0</v>
      </c>
      <c r="H359" s="113">
        <v>39256</v>
      </c>
      <c r="I359" s="104">
        <v>39253.78</v>
      </c>
      <c r="J359" s="29"/>
    </row>
    <row r="360" spans="1:10" s="22" customFormat="1" ht="15" customHeight="1" x14ac:dyDescent="0.2">
      <c r="A360" s="58"/>
      <c r="B360" s="136" t="s">
        <v>116</v>
      </c>
      <c r="C360" s="137"/>
      <c r="D360" s="137"/>
      <c r="E360" s="137"/>
      <c r="F360" s="138"/>
      <c r="G360" s="114">
        <f>+SUM(G340:G359)-G352-G353-G346-G347</f>
        <v>2892728</v>
      </c>
      <c r="H360" s="114">
        <f>+SUM(H340:H359)-H352-H353-H346-H347</f>
        <v>3676497</v>
      </c>
      <c r="I360" s="70">
        <f>+SUM(I340:I359)-I352-I353-I346-I347</f>
        <v>3583534.12</v>
      </c>
      <c r="J360" s="29"/>
    </row>
    <row r="361" spans="1:10" s="22" customFormat="1" ht="15" customHeight="1" x14ac:dyDescent="0.2">
      <c r="A361" s="58"/>
      <c r="B361" s="142" t="s">
        <v>117</v>
      </c>
      <c r="C361" s="52" t="s">
        <v>14</v>
      </c>
      <c r="D361" s="31" t="s">
        <v>15</v>
      </c>
      <c r="E361" s="31" t="s">
        <v>15</v>
      </c>
      <c r="F361" s="32" t="s">
        <v>16</v>
      </c>
      <c r="G361" s="116">
        <v>0</v>
      </c>
      <c r="H361" s="117">
        <v>0</v>
      </c>
      <c r="I361" s="48">
        <v>0</v>
      </c>
      <c r="J361" s="29"/>
    </row>
    <row r="362" spans="1:10" s="22" customFormat="1" ht="15" customHeight="1" x14ac:dyDescent="0.2">
      <c r="A362" s="58"/>
      <c r="B362" s="143"/>
      <c r="C362" s="52" t="s">
        <v>17</v>
      </c>
      <c r="D362" s="31" t="s">
        <v>15</v>
      </c>
      <c r="E362" s="31" t="s">
        <v>15</v>
      </c>
      <c r="F362" s="32" t="s">
        <v>18</v>
      </c>
      <c r="G362" s="112">
        <v>0</v>
      </c>
      <c r="H362" s="113">
        <v>0</v>
      </c>
      <c r="I362" s="104">
        <v>0</v>
      </c>
      <c r="J362" s="29"/>
    </row>
    <row r="363" spans="1:10" s="22" customFormat="1" ht="15" customHeight="1" x14ac:dyDescent="0.2">
      <c r="A363" s="58"/>
      <c r="B363" s="57"/>
      <c r="C363" s="38" t="s">
        <v>19</v>
      </c>
      <c r="D363" s="31" t="s">
        <v>15</v>
      </c>
      <c r="E363" s="31" t="s">
        <v>15</v>
      </c>
      <c r="F363" s="32" t="s">
        <v>20</v>
      </c>
      <c r="G363" s="112">
        <v>0</v>
      </c>
      <c r="H363" s="113">
        <v>0</v>
      </c>
      <c r="I363" s="104">
        <v>0</v>
      </c>
      <c r="J363" s="29"/>
    </row>
    <row r="364" spans="1:10" s="22" customFormat="1" ht="15" customHeight="1" x14ac:dyDescent="0.2">
      <c r="A364" s="58"/>
      <c r="B364" s="57"/>
      <c r="C364" s="38" t="s">
        <v>21</v>
      </c>
      <c r="D364" s="31" t="s">
        <v>15</v>
      </c>
      <c r="E364" s="31" t="s">
        <v>15</v>
      </c>
      <c r="F364" s="32" t="s">
        <v>22</v>
      </c>
      <c r="G364" s="112">
        <v>13250</v>
      </c>
      <c r="H364" s="113">
        <v>13250</v>
      </c>
      <c r="I364" s="104">
        <v>3095</v>
      </c>
      <c r="J364" s="29"/>
    </row>
    <row r="365" spans="1:10" s="22" customFormat="1" ht="15" customHeight="1" x14ac:dyDescent="0.2">
      <c r="A365" s="58"/>
      <c r="B365" s="57"/>
      <c r="C365" s="38" t="s">
        <v>23</v>
      </c>
      <c r="D365" s="31" t="s">
        <v>15</v>
      </c>
      <c r="E365" s="31" t="s">
        <v>15</v>
      </c>
      <c r="F365" s="32" t="s">
        <v>24</v>
      </c>
      <c r="G365" s="112">
        <v>0</v>
      </c>
      <c r="H365" s="113">
        <v>0</v>
      </c>
      <c r="I365" s="104">
        <v>0</v>
      </c>
      <c r="J365" s="29"/>
    </row>
    <row r="366" spans="1:10" s="22" customFormat="1" ht="15" customHeight="1" x14ac:dyDescent="0.2">
      <c r="A366" s="58"/>
      <c r="B366" s="57"/>
      <c r="C366" s="38" t="s">
        <v>25</v>
      </c>
      <c r="D366" s="31" t="s">
        <v>15</v>
      </c>
      <c r="E366" s="31" t="s">
        <v>15</v>
      </c>
      <c r="F366" s="32" t="s">
        <v>26</v>
      </c>
      <c r="G366" s="112">
        <v>6866229</v>
      </c>
      <c r="H366" s="113">
        <v>7697337</v>
      </c>
      <c r="I366" s="104">
        <v>7611649.29</v>
      </c>
      <c r="J366" s="29"/>
    </row>
    <row r="367" spans="1:10" s="22" customFormat="1" ht="15" customHeight="1" x14ac:dyDescent="0.2">
      <c r="A367" s="58"/>
      <c r="B367" s="57"/>
      <c r="C367" s="38"/>
      <c r="D367" s="31"/>
      <c r="E367" s="31"/>
      <c r="F367" s="35" t="s">
        <v>27</v>
      </c>
      <c r="G367" s="112">
        <v>6862229</v>
      </c>
      <c r="H367" s="113">
        <v>7691407</v>
      </c>
      <c r="I367" s="104">
        <v>7608092.5300000003</v>
      </c>
      <c r="J367" s="29"/>
    </row>
    <row r="368" spans="1:10" s="22" customFormat="1" ht="15" customHeight="1" x14ac:dyDescent="0.2">
      <c r="A368" s="58"/>
      <c r="B368" s="57"/>
      <c r="C368" s="38"/>
      <c r="D368" s="31"/>
      <c r="E368" s="31"/>
      <c r="F368" s="36" t="s">
        <v>28</v>
      </c>
      <c r="G368" s="112">
        <v>0</v>
      </c>
      <c r="H368" s="113">
        <v>0</v>
      </c>
      <c r="I368" s="104">
        <v>0</v>
      </c>
      <c r="J368" s="29"/>
    </row>
    <row r="369" spans="1:10" s="22" customFormat="1" ht="15" customHeight="1" x14ac:dyDescent="0.2">
      <c r="A369" s="58"/>
      <c r="B369" s="57"/>
      <c r="C369" s="38" t="s">
        <v>29</v>
      </c>
      <c r="D369" s="31" t="s">
        <v>15</v>
      </c>
      <c r="E369" s="31" t="s">
        <v>15</v>
      </c>
      <c r="F369" s="32" t="s">
        <v>30</v>
      </c>
      <c r="G369" s="112">
        <v>149250</v>
      </c>
      <c r="H369" s="113">
        <v>149250</v>
      </c>
      <c r="I369" s="104">
        <v>107722.89</v>
      </c>
      <c r="J369" s="29"/>
    </row>
    <row r="370" spans="1:10" s="22" customFormat="1" ht="15" customHeight="1" x14ac:dyDescent="0.2">
      <c r="A370" s="58"/>
      <c r="B370" s="57"/>
      <c r="C370" s="38" t="s">
        <v>31</v>
      </c>
      <c r="D370" s="31" t="s">
        <v>15</v>
      </c>
      <c r="E370" s="31" t="s">
        <v>15</v>
      </c>
      <c r="F370" s="32" t="s">
        <v>32</v>
      </c>
      <c r="G370" s="112">
        <v>250</v>
      </c>
      <c r="H370" s="113">
        <v>250</v>
      </c>
      <c r="I370" s="104">
        <v>180.9</v>
      </c>
      <c r="J370" s="29"/>
    </row>
    <row r="371" spans="1:10" s="22" customFormat="1" ht="15" customHeight="1" x14ac:dyDescent="0.2">
      <c r="A371" s="58"/>
      <c r="B371" s="57"/>
      <c r="C371" s="38" t="s">
        <v>33</v>
      </c>
      <c r="D371" s="31" t="s">
        <v>15</v>
      </c>
      <c r="E371" s="31" t="s">
        <v>15</v>
      </c>
      <c r="F371" s="32" t="s">
        <v>34</v>
      </c>
      <c r="G371" s="112">
        <v>0</v>
      </c>
      <c r="H371" s="113">
        <v>0</v>
      </c>
      <c r="I371" s="104">
        <v>0</v>
      </c>
      <c r="J371" s="29"/>
    </row>
    <row r="372" spans="1:10" s="22" customFormat="1" ht="15" customHeight="1" x14ac:dyDescent="0.2">
      <c r="A372" s="58"/>
      <c r="B372" s="57"/>
      <c r="C372" s="38" t="s">
        <v>35</v>
      </c>
      <c r="D372" s="31" t="s">
        <v>15</v>
      </c>
      <c r="E372" s="31" t="s">
        <v>15</v>
      </c>
      <c r="F372" s="32" t="s">
        <v>36</v>
      </c>
      <c r="G372" s="112">
        <v>0</v>
      </c>
      <c r="H372" s="113">
        <v>667537</v>
      </c>
      <c r="I372" s="104">
        <v>619729.15</v>
      </c>
      <c r="J372" s="29"/>
    </row>
    <row r="373" spans="1:10" s="22" customFormat="1" ht="15" customHeight="1" x14ac:dyDescent="0.2">
      <c r="A373" s="58"/>
      <c r="B373" s="57"/>
      <c r="C373" s="38"/>
      <c r="D373" s="31"/>
      <c r="E373" s="31"/>
      <c r="F373" s="35" t="s">
        <v>27</v>
      </c>
      <c r="G373" s="112">
        <v>0</v>
      </c>
      <c r="H373" s="113">
        <v>667537</v>
      </c>
      <c r="I373" s="104">
        <v>619729.15</v>
      </c>
      <c r="J373" s="29"/>
    </row>
    <row r="374" spans="1:10" s="22" customFormat="1" ht="15" customHeight="1" x14ac:dyDescent="0.2">
      <c r="A374" s="58"/>
      <c r="B374" s="57"/>
      <c r="C374" s="38"/>
      <c r="D374" s="31"/>
      <c r="E374" s="31"/>
      <c r="F374" s="36" t="s">
        <v>28</v>
      </c>
      <c r="G374" s="112">
        <v>0</v>
      </c>
      <c r="H374" s="113">
        <v>0</v>
      </c>
      <c r="I374" s="104">
        <v>0</v>
      </c>
      <c r="J374" s="29"/>
    </row>
    <row r="375" spans="1:10" s="22" customFormat="1" ht="15" customHeight="1" x14ac:dyDescent="0.2">
      <c r="A375" s="58"/>
      <c r="B375" s="57"/>
      <c r="C375" s="38" t="s">
        <v>37</v>
      </c>
      <c r="D375" s="31" t="s">
        <v>15</v>
      </c>
      <c r="E375" s="31" t="s">
        <v>15</v>
      </c>
      <c r="F375" s="32" t="s">
        <v>38</v>
      </c>
      <c r="G375" s="112">
        <v>0</v>
      </c>
      <c r="H375" s="113">
        <v>0</v>
      </c>
      <c r="I375" s="104">
        <v>0</v>
      </c>
      <c r="J375" s="29"/>
    </row>
    <row r="376" spans="1:10" s="22" customFormat="1" ht="15" customHeight="1" x14ac:dyDescent="0.2">
      <c r="A376" s="58"/>
      <c r="B376" s="57"/>
      <c r="C376" s="38" t="s">
        <v>39</v>
      </c>
      <c r="D376" s="31" t="s">
        <v>15</v>
      </c>
      <c r="E376" s="31" t="s">
        <v>15</v>
      </c>
      <c r="F376" s="32" t="s">
        <v>40</v>
      </c>
      <c r="G376" s="112">
        <v>0</v>
      </c>
      <c r="H376" s="113">
        <v>0</v>
      </c>
      <c r="I376" s="104">
        <v>0</v>
      </c>
      <c r="J376" s="29"/>
    </row>
    <row r="377" spans="1:10" s="22" customFormat="1" ht="15" customHeight="1" x14ac:dyDescent="0.2">
      <c r="A377" s="58"/>
      <c r="B377" s="57"/>
      <c r="C377" s="38" t="s">
        <v>41</v>
      </c>
      <c r="D377" s="31" t="s">
        <v>15</v>
      </c>
      <c r="E377" s="31" t="s">
        <v>15</v>
      </c>
      <c r="F377" s="32" t="s">
        <v>42</v>
      </c>
      <c r="G377" s="112">
        <v>0</v>
      </c>
      <c r="H377" s="113">
        <v>0</v>
      </c>
      <c r="I377" s="104">
        <v>0</v>
      </c>
      <c r="J377" s="29"/>
    </row>
    <row r="378" spans="1:10" s="22" customFormat="1" ht="15" customHeight="1" x14ac:dyDescent="0.2">
      <c r="A378" s="58"/>
      <c r="B378" s="57"/>
      <c r="C378" s="38" t="s">
        <v>43</v>
      </c>
      <c r="D378" s="31" t="s">
        <v>15</v>
      </c>
      <c r="E378" s="31" t="s">
        <v>15</v>
      </c>
      <c r="F378" s="32" t="s">
        <v>44</v>
      </c>
      <c r="G378" s="112">
        <v>0</v>
      </c>
      <c r="H378" s="113">
        <v>0</v>
      </c>
      <c r="I378" s="104">
        <v>0</v>
      </c>
      <c r="J378" s="29"/>
    </row>
    <row r="379" spans="1:10" s="22" customFormat="1" ht="15" customHeight="1" x14ac:dyDescent="0.2">
      <c r="A379" s="58"/>
      <c r="B379" s="57"/>
      <c r="C379" s="38" t="s">
        <v>45</v>
      </c>
      <c r="D379" s="31" t="s">
        <v>15</v>
      </c>
      <c r="E379" s="31" t="s">
        <v>15</v>
      </c>
      <c r="F379" s="32" t="s">
        <v>46</v>
      </c>
      <c r="G379" s="112">
        <v>0</v>
      </c>
      <c r="H379" s="113">
        <v>0</v>
      </c>
      <c r="I379" s="104">
        <v>0</v>
      </c>
      <c r="J379" s="29"/>
    </row>
    <row r="380" spans="1:10" s="22" customFormat="1" ht="15" customHeight="1" x14ac:dyDescent="0.2">
      <c r="A380" s="58"/>
      <c r="B380" s="57"/>
      <c r="C380" s="39" t="s">
        <v>47</v>
      </c>
      <c r="D380" s="98" t="s">
        <v>15</v>
      </c>
      <c r="E380" s="98" t="s">
        <v>15</v>
      </c>
      <c r="F380" s="40" t="s">
        <v>48</v>
      </c>
      <c r="G380" s="112">
        <v>0</v>
      </c>
      <c r="H380" s="113">
        <v>9032</v>
      </c>
      <c r="I380" s="104">
        <v>9029.07</v>
      </c>
      <c r="J380" s="29"/>
    </row>
    <row r="381" spans="1:10" s="22" customFormat="1" ht="15" customHeight="1" x14ac:dyDescent="0.2">
      <c r="A381" s="58"/>
      <c r="B381" s="136" t="s">
        <v>118</v>
      </c>
      <c r="C381" s="137"/>
      <c r="D381" s="137"/>
      <c r="E381" s="137"/>
      <c r="F381" s="138"/>
      <c r="G381" s="114">
        <f>+SUM(G361:G380)-G373-G374-G367-G368</f>
        <v>7028979</v>
      </c>
      <c r="H381" s="114">
        <f>+SUM(H361:H380)-H373-H374-H367-H368</f>
        <v>8536656</v>
      </c>
      <c r="I381" s="70">
        <f>+SUM(I361:I380)-I373-I374-I367-I368</f>
        <v>8351406.3000000017</v>
      </c>
      <c r="J381" s="29"/>
    </row>
    <row r="382" spans="1:10" s="22" customFormat="1" ht="15" customHeight="1" x14ac:dyDescent="0.2">
      <c r="A382" s="58"/>
      <c r="B382" s="142" t="s">
        <v>119</v>
      </c>
      <c r="C382" s="52" t="s">
        <v>14</v>
      </c>
      <c r="D382" s="31" t="s">
        <v>15</v>
      </c>
      <c r="E382" s="31" t="s">
        <v>15</v>
      </c>
      <c r="F382" s="32" t="s">
        <v>16</v>
      </c>
      <c r="G382" s="116">
        <v>0</v>
      </c>
      <c r="H382" s="117">
        <v>0</v>
      </c>
      <c r="I382" s="48">
        <v>0</v>
      </c>
      <c r="J382" s="29"/>
    </row>
    <row r="383" spans="1:10" s="22" customFormat="1" ht="15" customHeight="1" x14ac:dyDescent="0.2">
      <c r="A383" s="58"/>
      <c r="B383" s="143"/>
      <c r="C383" s="52" t="s">
        <v>17</v>
      </c>
      <c r="D383" s="31" t="s">
        <v>15</v>
      </c>
      <c r="E383" s="31" t="s">
        <v>15</v>
      </c>
      <c r="F383" s="32" t="s">
        <v>18</v>
      </c>
      <c r="G383" s="112">
        <v>0</v>
      </c>
      <c r="H383" s="113">
        <v>0</v>
      </c>
      <c r="I383" s="104">
        <v>0</v>
      </c>
      <c r="J383" s="29"/>
    </row>
    <row r="384" spans="1:10" s="22" customFormat="1" ht="15" customHeight="1" x14ac:dyDescent="0.2">
      <c r="A384" s="58"/>
      <c r="B384" s="57"/>
      <c r="C384" s="38" t="s">
        <v>19</v>
      </c>
      <c r="D384" s="31" t="s">
        <v>15</v>
      </c>
      <c r="E384" s="31" t="s">
        <v>15</v>
      </c>
      <c r="F384" s="32" t="s">
        <v>20</v>
      </c>
      <c r="G384" s="112">
        <v>0</v>
      </c>
      <c r="H384" s="113">
        <v>0</v>
      </c>
      <c r="I384" s="104">
        <v>0</v>
      </c>
      <c r="J384" s="29"/>
    </row>
    <row r="385" spans="1:10" s="22" customFormat="1" ht="15" customHeight="1" x14ac:dyDescent="0.2">
      <c r="A385" s="58"/>
      <c r="B385" s="57"/>
      <c r="C385" s="38" t="s">
        <v>21</v>
      </c>
      <c r="D385" s="31" t="s">
        <v>15</v>
      </c>
      <c r="E385" s="31" t="s">
        <v>15</v>
      </c>
      <c r="F385" s="32" t="s">
        <v>22</v>
      </c>
      <c r="G385" s="112">
        <v>1700</v>
      </c>
      <c r="H385" s="113">
        <v>1700</v>
      </c>
      <c r="I385" s="104">
        <v>220.74</v>
      </c>
      <c r="J385" s="29"/>
    </row>
    <row r="386" spans="1:10" s="22" customFormat="1" ht="15" customHeight="1" x14ac:dyDescent="0.2">
      <c r="A386" s="58"/>
      <c r="B386" s="57"/>
      <c r="C386" s="38" t="s">
        <v>23</v>
      </c>
      <c r="D386" s="31" t="s">
        <v>15</v>
      </c>
      <c r="E386" s="31" t="s">
        <v>15</v>
      </c>
      <c r="F386" s="32" t="s">
        <v>24</v>
      </c>
      <c r="G386" s="112">
        <v>0</v>
      </c>
      <c r="H386" s="113">
        <v>0</v>
      </c>
      <c r="I386" s="104">
        <v>0</v>
      </c>
      <c r="J386" s="29"/>
    </row>
    <row r="387" spans="1:10" s="22" customFormat="1" ht="15" customHeight="1" x14ac:dyDescent="0.2">
      <c r="A387" s="58"/>
      <c r="B387" s="57"/>
      <c r="C387" s="38" t="s">
        <v>25</v>
      </c>
      <c r="D387" s="31" t="s">
        <v>15</v>
      </c>
      <c r="E387" s="31" t="s">
        <v>15</v>
      </c>
      <c r="F387" s="32" t="s">
        <v>26</v>
      </c>
      <c r="G387" s="112">
        <v>4676009</v>
      </c>
      <c r="H387" s="113">
        <v>5319943</v>
      </c>
      <c r="I387" s="104">
        <v>5295629</v>
      </c>
      <c r="J387" s="29"/>
    </row>
    <row r="388" spans="1:10" s="22" customFormat="1" ht="15" customHeight="1" x14ac:dyDescent="0.2">
      <c r="A388" s="58"/>
      <c r="B388" s="57"/>
      <c r="C388" s="38"/>
      <c r="D388" s="31"/>
      <c r="E388" s="31"/>
      <c r="F388" s="35" t="s">
        <v>27</v>
      </c>
      <c r="G388" s="112">
        <v>4668851</v>
      </c>
      <c r="H388" s="113">
        <v>5312489</v>
      </c>
      <c r="I388" s="104">
        <v>5294530.37</v>
      </c>
      <c r="J388" s="29"/>
    </row>
    <row r="389" spans="1:10" s="22" customFormat="1" ht="15" customHeight="1" x14ac:dyDescent="0.2">
      <c r="A389" s="58"/>
      <c r="B389" s="57"/>
      <c r="C389" s="38"/>
      <c r="D389" s="31"/>
      <c r="E389" s="31"/>
      <c r="F389" s="36" t="s">
        <v>28</v>
      </c>
      <c r="G389" s="112">
        <v>0</v>
      </c>
      <c r="H389" s="113">
        <v>0</v>
      </c>
      <c r="I389" s="104">
        <v>0</v>
      </c>
      <c r="J389" s="29"/>
    </row>
    <row r="390" spans="1:10" s="22" customFormat="1" ht="15" customHeight="1" x14ac:dyDescent="0.2">
      <c r="A390" s="58"/>
      <c r="B390" s="57"/>
      <c r="C390" s="38" t="s">
        <v>29</v>
      </c>
      <c r="D390" s="31" t="s">
        <v>15</v>
      </c>
      <c r="E390" s="31" t="s">
        <v>15</v>
      </c>
      <c r="F390" s="32" t="s">
        <v>30</v>
      </c>
      <c r="G390" s="112">
        <v>210500</v>
      </c>
      <c r="H390" s="113">
        <v>210500</v>
      </c>
      <c r="I390" s="104">
        <v>125431.06000000001</v>
      </c>
      <c r="J390" s="29"/>
    </row>
    <row r="391" spans="1:10" s="22" customFormat="1" ht="15" customHeight="1" x14ac:dyDescent="0.2">
      <c r="A391" s="58"/>
      <c r="B391" s="57"/>
      <c r="C391" s="38" t="s">
        <v>31</v>
      </c>
      <c r="D391" s="31" t="s">
        <v>15</v>
      </c>
      <c r="E391" s="31" t="s">
        <v>15</v>
      </c>
      <c r="F391" s="32" t="s">
        <v>32</v>
      </c>
      <c r="G391" s="112">
        <v>0</v>
      </c>
      <c r="H391" s="113">
        <v>10</v>
      </c>
      <c r="I391" s="104">
        <v>9.1</v>
      </c>
      <c r="J391" s="29"/>
    </row>
    <row r="392" spans="1:10" s="22" customFormat="1" ht="15" customHeight="1" x14ac:dyDescent="0.2">
      <c r="A392" s="58"/>
      <c r="B392" s="57"/>
      <c r="C392" s="38" t="s">
        <v>33</v>
      </c>
      <c r="D392" s="31" t="s">
        <v>15</v>
      </c>
      <c r="E392" s="31" t="s">
        <v>15</v>
      </c>
      <c r="F392" s="32" t="s">
        <v>34</v>
      </c>
      <c r="G392" s="112">
        <v>0</v>
      </c>
      <c r="H392" s="113">
        <v>0</v>
      </c>
      <c r="I392" s="104">
        <v>0</v>
      </c>
      <c r="J392" s="29"/>
    </row>
    <row r="393" spans="1:10" s="22" customFormat="1" ht="15" customHeight="1" x14ac:dyDescent="0.2">
      <c r="A393" s="58"/>
      <c r="B393" s="57"/>
      <c r="C393" s="38" t="s">
        <v>35</v>
      </c>
      <c r="D393" s="31" t="s">
        <v>15</v>
      </c>
      <c r="E393" s="31" t="s">
        <v>15</v>
      </c>
      <c r="F393" s="32" t="s">
        <v>36</v>
      </c>
      <c r="G393" s="112">
        <v>0</v>
      </c>
      <c r="H393" s="113">
        <v>478534</v>
      </c>
      <c r="I393" s="104">
        <v>430498.09</v>
      </c>
      <c r="J393" s="29"/>
    </row>
    <row r="394" spans="1:10" s="22" customFormat="1" ht="15" customHeight="1" x14ac:dyDescent="0.2">
      <c r="A394" s="58"/>
      <c r="B394" s="57"/>
      <c r="C394" s="38"/>
      <c r="D394" s="31"/>
      <c r="E394" s="31"/>
      <c r="F394" s="35" t="s">
        <v>27</v>
      </c>
      <c r="G394" s="112">
        <v>0</v>
      </c>
      <c r="H394" s="113">
        <v>478534</v>
      </c>
      <c r="I394" s="104">
        <v>430498.09</v>
      </c>
      <c r="J394" s="29"/>
    </row>
    <row r="395" spans="1:10" s="22" customFormat="1" ht="15" customHeight="1" x14ac:dyDescent="0.2">
      <c r="A395" s="58"/>
      <c r="B395" s="57"/>
      <c r="C395" s="38"/>
      <c r="D395" s="31"/>
      <c r="E395" s="31"/>
      <c r="F395" s="36" t="s">
        <v>28</v>
      </c>
      <c r="G395" s="112">
        <v>0</v>
      </c>
      <c r="H395" s="113">
        <v>0</v>
      </c>
      <c r="I395" s="104">
        <v>0</v>
      </c>
      <c r="J395" s="29"/>
    </row>
    <row r="396" spans="1:10" s="22" customFormat="1" ht="15" customHeight="1" x14ac:dyDescent="0.2">
      <c r="A396" s="58"/>
      <c r="B396" s="57"/>
      <c r="C396" s="38" t="s">
        <v>37</v>
      </c>
      <c r="D396" s="31" t="s">
        <v>15</v>
      </c>
      <c r="E396" s="31" t="s">
        <v>15</v>
      </c>
      <c r="F396" s="32" t="s">
        <v>38</v>
      </c>
      <c r="G396" s="112">
        <v>0</v>
      </c>
      <c r="H396" s="113">
        <v>0</v>
      </c>
      <c r="I396" s="104">
        <v>0</v>
      </c>
      <c r="J396" s="29"/>
    </row>
    <row r="397" spans="1:10" s="22" customFormat="1" ht="15" customHeight="1" x14ac:dyDescent="0.2">
      <c r="A397" s="58"/>
      <c r="B397" s="57"/>
      <c r="C397" s="38" t="s">
        <v>39</v>
      </c>
      <c r="D397" s="31" t="s">
        <v>15</v>
      </c>
      <c r="E397" s="31" t="s">
        <v>15</v>
      </c>
      <c r="F397" s="32" t="s">
        <v>40</v>
      </c>
      <c r="G397" s="112">
        <v>0</v>
      </c>
      <c r="H397" s="113">
        <v>0</v>
      </c>
      <c r="I397" s="104">
        <v>0</v>
      </c>
      <c r="J397" s="29"/>
    </row>
    <row r="398" spans="1:10" s="22" customFormat="1" ht="15" customHeight="1" x14ac:dyDescent="0.2">
      <c r="A398" s="58"/>
      <c r="B398" s="57"/>
      <c r="C398" s="38" t="s">
        <v>41</v>
      </c>
      <c r="D398" s="31" t="s">
        <v>15</v>
      </c>
      <c r="E398" s="31" t="s">
        <v>15</v>
      </c>
      <c r="F398" s="32" t="s">
        <v>42</v>
      </c>
      <c r="G398" s="112">
        <v>0</v>
      </c>
      <c r="H398" s="113">
        <v>0</v>
      </c>
      <c r="I398" s="104">
        <v>0</v>
      </c>
      <c r="J398" s="29"/>
    </row>
    <row r="399" spans="1:10" s="22" customFormat="1" ht="15" customHeight="1" x14ac:dyDescent="0.2">
      <c r="A399" s="58"/>
      <c r="B399" s="57"/>
      <c r="C399" s="38" t="s">
        <v>43</v>
      </c>
      <c r="D399" s="31" t="s">
        <v>15</v>
      </c>
      <c r="E399" s="31" t="s">
        <v>15</v>
      </c>
      <c r="F399" s="32" t="s">
        <v>44</v>
      </c>
      <c r="G399" s="112">
        <v>0</v>
      </c>
      <c r="H399" s="113">
        <v>0</v>
      </c>
      <c r="I399" s="104">
        <v>0</v>
      </c>
      <c r="J399" s="29"/>
    </row>
    <row r="400" spans="1:10" s="22" customFormat="1" ht="15" customHeight="1" x14ac:dyDescent="0.2">
      <c r="A400" s="58"/>
      <c r="B400" s="57"/>
      <c r="C400" s="38" t="s">
        <v>45</v>
      </c>
      <c r="D400" s="31" t="s">
        <v>15</v>
      </c>
      <c r="E400" s="31" t="s">
        <v>15</v>
      </c>
      <c r="F400" s="32" t="s">
        <v>46</v>
      </c>
      <c r="G400" s="112">
        <v>0</v>
      </c>
      <c r="H400" s="113">
        <v>915</v>
      </c>
      <c r="I400" s="104">
        <v>914.27</v>
      </c>
      <c r="J400" s="29"/>
    </row>
    <row r="401" spans="1:10" s="22" customFormat="1" ht="15" customHeight="1" x14ac:dyDescent="0.2">
      <c r="A401" s="58"/>
      <c r="B401" s="57"/>
      <c r="C401" s="39" t="s">
        <v>47</v>
      </c>
      <c r="D401" s="98" t="s">
        <v>15</v>
      </c>
      <c r="E401" s="98" t="s">
        <v>15</v>
      </c>
      <c r="F401" s="40" t="s">
        <v>48</v>
      </c>
      <c r="G401" s="112">
        <v>0</v>
      </c>
      <c r="H401" s="113">
        <v>33259</v>
      </c>
      <c r="I401" s="104">
        <v>33255.67</v>
      </c>
      <c r="J401" s="29"/>
    </row>
    <row r="402" spans="1:10" s="22" customFormat="1" ht="15" customHeight="1" x14ac:dyDescent="0.2">
      <c r="A402" s="58"/>
      <c r="B402" s="136" t="s">
        <v>120</v>
      </c>
      <c r="C402" s="137"/>
      <c r="D402" s="137"/>
      <c r="E402" s="137"/>
      <c r="F402" s="138"/>
      <c r="G402" s="114">
        <f>+SUM(G382:G401)-G394-G395-G388-G389</f>
        <v>4888209</v>
      </c>
      <c r="H402" s="114">
        <f>+SUM(H382:H401)-H394-H395-H388-H389</f>
        <v>6044861</v>
      </c>
      <c r="I402" s="70">
        <f>+SUM(I382:I401)-I394-I395-I388-I389</f>
        <v>5885957.9299999988</v>
      </c>
      <c r="J402" s="29"/>
    </row>
    <row r="403" spans="1:10" s="22" customFormat="1" ht="15" customHeight="1" x14ac:dyDescent="0.2">
      <c r="A403" s="58"/>
      <c r="B403" s="142" t="s">
        <v>121</v>
      </c>
      <c r="C403" s="52" t="s">
        <v>14</v>
      </c>
      <c r="D403" s="31" t="s">
        <v>15</v>
      </c>
      <c r="E403" s="31" t="s">
        <v>15</v>
      </c>
      <c r="F403" s="32" t="s">
        <v>16</v>
      </c>
      <c r="G403" s="116">
        <v>0</v>
      </c>
      <c r="H403" s="113">
        <v>0</v>
      </c>
      <c r="I403" s="48">
        <v>0</v>
      </c>
      <c r="J403" s="29"/>
    </row>
    <row r="404" spans="1:10" s="22" customFormat="1" ht="15" customHeight="1" x14ac:dyDescent="0.2">
      <c r="A404" s="58"/>
      <c r="B404" s="143"/>
      <c r="C404" s="52" t="s">
        <v>17</v>
      </c>
      <c r="D404" s="31" t="s">
        <v>15</v>
      </c>
      <c r="E404" s="31" t="s">
        <v>15</v>
      </c>
      <c r="F404" s="32" t="s">
        <v>18</v>
      </c>
      <c r="G404" s="112">
        <v>0</v>
      </c>
      <c r="H404" s="113">
        <v>0</v>
      </c>
      <c r="I404" s="104">
        <v>0</v>
      </c>
      <c r="J404" s="29"/>
    </row>
    <row r="405" spans="1:10" s="22" customFormat="1" ht="15" customHeight="1" x14ac:dyDescent="0.2">
      <c r="A405" s="58"/>
      <c r="B405" s="57"/>
      <c r="C405" s="38" t="s">
        <v>19</v>
      </c>
      <c r="D405" s="31" t="s">
        <v>15</v>
      </c>
      <c r="E405" s="31" t="s">
        <v>15</v>
      </c>
      <c r="F405" s="32" t="s">
        <v>20</v>
      </c>
      <c r="G405" s="112">
        <v>0</v>
      </c>
      <c r="H405" s="113">
        <v>0</v>
      </c>
      <c r="I405" s="104">
        <v>0</v>
      </c>
      <c r="J405" s="29"/>
    </row>
    <row r="406" spans="1:10" s="22" customFormat="1" ht="15" customHeight="1" x14ac:dyDescent="0.2">
      <c r="A406" s="58"/>
      <c r="B406" s="57"/>
      <c r="C406" s="38" t="s">
        <v>21</v>
      </c>
      <c r="D406" s="31" t="s">
        <v>15</v>
      </c>
      <c r="E406" s="31" t="s">
        <v>15</v>
      </c>
      <c r="F406" s="32" t="s">
        <v>22</v>
      </c>
      <c r="G406" s="112">
        <v>1300</v>
      </c>
      <c r="H406" s="113">
        <v>1300</v>
      </c>
      <c r="I406" s="104">
        <v>287.79000000000002</v>
      </c>
      <c r="J406" s="29"/>
    </row>
    <row r="407" spans="1:10" s="22" customFormat="1" ht="15" customHeight="1" x14ac:dyDescent="0.2">
      <c r="A407" s="58"/>
      <c r="B407" s="57"/>
      <c r="C407" s="38" t="s">
        <v>23</v>
      </c>
      <c r="D407" s="31" t="s">
        <v>15</v>
      </c>
      <c r="E407" s="31" t="s">
        <v>15</v>
      </c>
      <c r="F407" s="32" t="s">
        <v>24</v>
      </c>
      <c r="G407" s="112">
        <v>0</v>
      </c>
      <c r="H407" s="113">
        <v>0</v>
      </c>
      <c r="I407" s="104">
        <v>0</v>
      </c>
      <c r="J407" s="29"/>
    </row>
    <row r="408" spans="1:10" s="22" customFormat="1" ht="15" customHeight="1" x14ac:dyDescent="0.2">
      <c r="A408" s="58"/>
      <c r="B408" s="57"/>
      <c r="C408" s="38" t="s">
        <v>25</v>
      </c>
      <c r="D408" s="31" t="s">
        <v>15</v>
      </c>
      <c r="E408" s="31" t="s">
        <v>15</v>
      </c>
      <c r="F408" s="32" t="s">
        <v>26</v>
      </c>
      <c r="G408" s="112">
        <v>3389169</v>
      </c>
      <c r="H408" s="113">
        <v>3970930</v>
      </c>
      <c r="I408" s="104">
        <v>3940101.52</v>
      </c>
      <c r="J408" s="29"/>
    </row>
    <row r="409" spans="1:10" s="22" customFormat="1" ht="15" customHeight="1" x14ac:dyDescent="0.2">
      <c r="A409" s="58"/>
      <c r="B409" s="57"/>
      <c r="C409" s="38"/>
      <c r="D409" s="31"/>
      <c r="E409" s="31"/>
      <c r="F409" s="35" t="s">
        <v>27</v>
      </c>
      <c r="G409" s="112">
        <v>3388569</v>
      </c>
      <c r="H409" s="113">
        <v>3953180</v>
      </c>
      <c r="I409" s="104">
        <v>3922355.81</v>
      </c>
      <c r="J409" s="29"/>
    </row>
    <row r="410" spans="1:10" s="22" customFormat="1" ht="15" customHeight="1" x14ac:dyDescent="0.2">
      <c r="A410" s="58"/>
      <c r="B410" s="57"/>
      <c r="C410" s="38"/>
      <c r="D410" s="31"/>
      <c r="E410" s="31"/>
      <c r="F410" s="36" t="s">
        <v>28</v>
      </c>
      <c r="G410" s="112">
        <v>0</v>
      </c>
      <c r="H410" s="113">
        <v>0</v>
      </c>
      <c r="I410" s="104">
        <v>0</v>
      </c>
      <c r="J410" s="29"/>
    </row>
    <row r="411" spans="1:10" s="22" customFormat="1" ht="15" customHeight="1" x14ac:dyDescent="0.2">
      <c r="A411" s="58"/>
      <c r="B411" s="57"/>
      <c r="C411" s="38" t="s">
        <v>29</v>
      </c>
      <c r="D411" s="31" t="s">
        <v>15</v>
      </c>
      <c r="E411" s="31" t="s">
        <v>15</v>
      </c>
      <c r="F411" s="32" t="s">
        <v>30</v>
      </c>
      <c r="G411" s="112">
        <v>117500</v>
      </c>
      <c r="H411" s="113">
        <v>123500</v>
      </c>
      <c r="I411" s="104">
        <v>97280.049999999988</v>
      </c>
      <c r="J411" s="29"/>
    </row>
    <row r="412" spans="1:10" s="22" customFormat="1" ht="15" customHeight="1" x14ac:dyDescent="0.2">
      <c r="A412" s="58"/>
      <c r="B412" s="57"/>
      <c r="C412" s="38" t="s">
        <v>31</v>
      </c>
      <c r="D412" s="31" t="s">
        <v>15</v>
      </c>
      <c r="E412" s="31" t="s">
        <v>15</v>
      </c>
      <c r="F412" s="32" t="s">
        <v>32</v>
      </c>
      <c r="G412" s="112">
        <v>500</v>
      </c>
      <c r="H412" s="113">
        <v>500</v>
      </c>
      <c r="I412" s="104">
        <v>0</v>
      </c>
      <c r="J412" s="29"/>
    </row>
    <row r="413" spans="1:10" s="22" customFormat="1" ht="15" customHeight="1" x14ac:dyDescent="0.2">
      <c r="A413" s="58"/>
      <c r="B413" s="57"/>
      <c r="C413" s="38" t="s">
        <v>33</v>
      </c>
      <c r="D413" s="31" t="s">
        <v>15</v>
      </c>
      <c r="E413" s="31" t="s">
        <v>15</v>
      </c>
      <c r="F413" s="32" t="s">
        <v>34</v>
      </c>
      <c r="G413" s="112">
        <v>0</v>
      </c>
      <c r="H413" s="113">
        <v>0</v>
      </c>
      <c r="I413" s="104">
        <v>0</v>
      </c>
      <c r="J413" s="29"/>
    </row>
    <row r="414" spans="1:10" s="22" customFormat="1" ht="15" customHeight="1" x14ac:dyDescent="0.2">
      <c r="A414" s="58"/>
      <c r="B414" s="57"/>
      <c r="C414" s="38" t="s">
        <v>35</v>
      </c>
      <c r="D414" s="31" t="s">
        <v>15</v>
      </c>
      <c r="E414" s="31" t="s">
        <v>15</v>
      </c>
      <c r="F414" s="32" t="s">
        <v>36</v>
      </c>
      <c r="G414" s="112">
        <v>0</v>
      </c>
      <c r="H414" s="113">
        <v>225540</v>
      </c>
      <c r="I414" s="104">
        <v>214605.28</v>
      </c>
      <c r="J414" s="29"/>
    </row>
    <row r="415" spans="1:10" s="22" customFormat="1" ht="15" customHeight="1" x14ac:dyDescent="0.2">
      <c r="A415" s="58"/>
      <c r="B415" s="57"/>
      <c r="C415" s="38"/>
      <c r="D415" s="31"/>
      <c r="E415" s="31"/>
      <c r="F415" s="35" t="s">
        <v>27</v>
      </c>
      <c r="G415" s="112">
        <v>0</v>
      </c>
      <c r="H415" s="113">
        <v>225540</v>
      </c>
      <c r="I415" s="104">
        <v>214605.28</v>
      </c>
      <c r="J415" s="29"/>
    </row>
    <row r="416" spans="1:10" s="22" customFormat="1" ht="15" customHeight="1" x14ac:dyDescent="0.2">
      <c r="A416" s="58"/>
      <c r="B416" s="57"/>
      <c r="C416" s="38"/>
      <c r="D416" s="31"/>
      <c r="E416" s="31"/>
      <c r="F416" s="36" t="s">
        <v>28</v>
      </c>
      <c r="G416" s="112">
        <v>0</v>
      </c>
      <c r="H416" s="113">
        <v>0</v>
      </c>
      <c r="I416" s="104">
        <v>0</v>
      </c>
      <c r="J416" s="29"/>
    </row>
    <row r="417" spans="1:10" s="22" customFormat="1" ht="15" customHeight="1" x14ac:dyDescent="0.2">
      <c r="A417" s="58"/>
      <c r="B417" s="57"/>
      <c r="C417" s="38" t="s">
        <v>37</v>
      </c>
      <c r="D417" s="31" t="s">
        <v>15</v>
      </c>
      <c r="E417" s="31" t="s">
        <v>15</v>
      </c>
      <c r="F417" s="32" t="s">
        <v>38</v>
      </c>
      <c r="G417" s="112">
        <v>0</v>
      </c>
      <c r="H417" s="113">
        <v>0</v>
      </c>
      <c r="I417" s="104">
        <v>0</v>
      </c>
      <c r="J417" s="29"/>
    </row>
    <row r="418" spans="1:10" s="22" customFormat="1" ht="15" customHeight="1" x14ac:dyDescent="0.2">
      <c r="A418" s="58"/>
      <c r="B418" s="57"/>
      <c r="C418" s="38" t="s">
        <v>39</v>
      </c>
      <c r="D418" s="31" t="s">
        <v>15</v>
      </c>
      <c r="E418" s="31" t="s">
        <v>15</v>
      </c>
      <c r="F418" s="32" t="s">
        <v>40</v>
      </c>
      <c r="G418" s="112">
        <v>0</v>
      </c>
      <c r="H418" s="113">
        <v>0</v>
      </c>
      <c r="I418" s="104">
        <v>0</v>
      </c>
      <c r="J418" s="29"/>
    </row>
    <row r="419" spans="1:10" s="22" customFormat="1" ht="15" customHeight="1" x14ac:dyDescent="0.2">
      <c r="A419" s="58"/>
      <c r="B419" s="57"/>
      <c r="C419" s="38" t="s">
        <v>41</v>
      </c>
      <c r="D419" s="31" t="s">
        <v>15</v>
      </c>
      <c r="E419" s="31" t="s">
        <v>15</v>
      </c>
      <c r="F419" s="32" t="s">
        <v>42</v>
      </c>
      <c r="G419" s="112">
        <v>0</v>
      </c>
      <c r="H419" s="113">
        <v>0</v>
      </c>
      <c r="I419" s="104">
        <v>0</v>
      </c>
      <c r="J419" s="29"/>
    </row>
    <row r="420" spans="1:10" s="22" customFormat="1" ht="15" customHeight="1" x14ac:dyDescent="0.2">
      <c r="A420" s="58"/>
      <c r="B420" s="57"/>
      <c r="C420" s="38" t="s">
        <v>43</v>
      </c>
      <c r="D420" s="31" t="s">
        <v>15</v>
      </c>
      <c r="E420" s="31" t="s">
        <v>15</v>
      </c>
      <c r="F420" s="32" t="s">
        <v>44</v>
      </c>
      <c r="G420" s="112">
        <v>0</v>
      </c>
      <c r="H420" s="113">
        <v>0</v>
      </c>
      <c r="I420" s="104">
        <v>0</v>
      </c>
      <c r="J420" s="29"/>
    </row>
    <row r="421" spans="1:10" s="22" customFormat="1" ht="15" customHeight="1" x14ac:dyDescent="0.2">
      <c r="A421" s="58"/>
      <c r="B421" s="57"/>
      <c r="C421" s="38" t="s">
        <v>45</v>
      </c>
      <c r="D421" s="31" t="s">
        <v>15</v>
      </c>
      <c r="E421" s="31" t="s">
        <v>15</v>
      </c>
      <c r="F421" s="32" t="s">
        <v>46</v>
      </c>
      <c r="G421" s="112">
        <v>0</v>
      </c>
      <c r="H421" s="113">
        <v>107</v>
      </c>
      <c r="I421" s="104">
        <v>106.2</v>
      </c>
      <c r="J421" s="29"/>
    </row>
    <row r="422" spans="1:10" s="22" customFormat="1" ht="15" customHeight="1" x14ac:dyDescent="0.2">
      <c r="A422" s="58"/>
      <c r="B422" s="57"/>
      <c r="C422" s="39" t="s">
        <v>47</v>
      </c>
      <c r="D422" s="98" t="s">
        <v>15</v>
      </c>
      <c r="E422" s="98" t="s">
        <v>15</v>
      </c>
      <c r="F422" s="40" t="s">
        <v>48</v>
      </c>
      <c r="G422" s="112">
        <v>0</v>
      </c>
      <c r="H422" s="113">
        <v>3176</v>
      </c>
      <c r="I422" s="104">
        <v>3174.06</v>
      </c>
      <c r="J422" s="29"/>
    </row>
    <row r="423" spans="1:10" s="22" customFormat="1" ht="15" customHeight="1" x14ac:dyDescent="0.2">
      <c r="A423" s="58"/>
      <c r="B423" s="136" t="s">
        <v>122</v>
      </c>
      <c r="C423" s="137"/>
      <c r="D423" s="137"/>
      <c r="E423" s="137"/>
      <c r="F423" s="138"/>
      <c r="G423" s="114">
        <f>+SUM(G403:G422)-G415-G416-G409-G410</f>
        <v>3508469</v>
      </c>
      <c r="H423" s="114">
        <f>+SUM(H403:H422)-H415-H416-H409-H410</f>
        <v>4325053</v>
      </c>
      <c r="I423" s="70">
        <f>+SUM(I403:I422)-I415-I416-I409-I410</f>
        <v>4255554.9000000004</v>
      </c>
      <c r="J423" s="29"/>
    </row>
    <row r="424" spans="1:10" s="22" customFormat="1" ht="15" customHeight="1" x14ac:dyDescent="0.2">
      <c r="A424" s="58"/>
      <c r="B424" s="142" t="s">
        <v>123</v>
      </c>
      <c r="C424" s="52" t="s">
        <v>14</v>
      </c>
      <c r="D424" s="31" t="s">
        <v>15</v>
      </c>
      <c r="E424" s="31" t="s">
        <v>15</v>
      </c>
      <c r="F424" s="32" t="s">
        <v>16</v>
      </c>
      <c r="G424" s="116">
        <v>0</v>
      </c>
      <c r="H424" s="117">
        <v>0</v>
      </c>
      <c r="I424" s="48">
        <v>0</v>
      </c>
      <c r="J424" s="29"/>
    </row>
    <row r="425" spans="1:10" s="22" customFormat="1" ht="15" customHeight="1" x14ac:dyDescent="0.2">
      <c r="A425" s="58"/>
      <c r="B425" s="143"/>
      <c r="C425" s="52" t="s">
        <v>17</v>
      </c>
      <c r="D425" s="31" t="s">
        <v>15</v>
      </c>
      <c r="E425" s="31" t="s">
        <v>15</v>
      </c>
      <c r="F425" s="32" t="s">
        <v>18</v>
      </c>
      <c r="G425" s="112">
        <v>0</v>
      </c>
      <c r="H425" s="113">
        <v>0</v>
      </c>
      <c r="I425" s="104">
        <v>0</v>
      </c>
      <c r="J425" s="29"/>
    </row>
    <row r="426" spans="1:10" s="22" customFormat="1" ht="15" customHeight="1" x14ac:dyDescent="0.2">
      <c r="A426" s="58"/>
      <c r="B426" s="57"/>
      <c r="C426" s="38" t="s">
        <v>19</v>
      </c>
      <c r="D426" s="31" t="s">
        <v>15</v>
      </c>
      <c r="E426" s="31" t="s">
        <v>15</v>
      </c>
      <c r="F426" s="32" t="s">
        <v>20</v>
      </c>
      <c r="G426" s="112">
        <v>0</v>
      </c>
      <c r="H426" s="113">
        <v>0</v>
      </c>
      <c r="I426" s="104">
        <v>0</v>
      </c>
      <c r="J426" s="29"/>
    </row>
    <row r="427" spans="1:10" s="22" customFormat="1" ht="15" customHeight="1" x14ac:dyDescent="0.2">
      <c r="A427" s="58"/>
      <c r="B427" s="57"/>
      <c r="C427" s="38" t="s">
        <v>21</v>
      </c>
      <c r="D427" s="31" t="s">
        <v>15</v>
      </c>
      <c r="E427" s="31" t="s">
        <v>15</v>
      </c>
      <c r="F427" s="32" t="s">
        <v>22</v>
      </c>
      <c r="G427" s="112">
        <v>800</v>
      </c>
      <c r="H427" s="113">
        <v>800</v>
      </c>
      <c r="I427" s="104">
        <v>483.13</v>
      </c>
      <c r="J427" s="29"/>
    </row>
    <row r="428" spans="1:10" s="22" customFormat="1" ht="15" customHeight="1" x14ac:dyDescent="0.2">
      <c r="A428" s="58"/>
      <c r="B428" s="57"/>
      <c r="C428" s="38" t="s">
        <v>23</v>
      </c>
      <c r="D428" s="31" t="s">
        <v>15</v>
      </c>
      <c r="E428" s="31" t="s">
        <v>15</v>
      </c>
      <c r="F428" s="32" t="s">
        <v>24</v>
      </c>
      <c r="G428" s="112">
        <v>0</v>
      </c>
      <c r="H428" s="113">
        <v>0</v>
      </c>
      <c r="I428" s="104">
        <v>0</v>
      </c>
      <c r="J428" s="29"/>
    </row>
    <row r="429" spans="1:10" s="22" customFormat="1" ht="15" customHeight="1" x14ac:dyDescent="0.2">
      <c r="A429" s="58"/>
      <c r="B429" s="57"/>
      <c r="C429" s="38" t="s">
        <v>25</v>
      </c>
      <c r="D429" s="31" t="s">
        <v>15</v>
      </c>
      <c r="E429" s="31" t="s">
        <v>15</v>
      </c>
      <c r="F429" s="32" t="s">
        <v>26</v>
      </c>
      <c r="G429" s="112">
        <v>3105887</v>
      </c>
      <c r="H429" s="113">
        <v>3535448</v>
      </c>
      <c r="I429" s="104">
        <v>3526164.73</v>
      </c>
      <c r="J429" s="29"/>
    </row>
    <row r="430" spans="1:10" s="22" customFormat="1" ht="15" customHeight="1" x14ac:dyDescent="0.2">
      <c r="A430" s="58"/>
      <c r="B430" s="57"/>
      <c r="C430" s="38"/>
      <c r="D430" s="31"/>
      <c r="E430" s="31"/>
      <c r="F430" s="35" t="s">
        <v>27</v>
      </c>
      <c r="G430" s="112">
        <v>3104937</v>
      </c>
      <c r="H430" s="113">
        <v>3530964</v>
      </c>
      <c r="I430" s="104">
        <v>3522322.44</v>
      </c>
      <c r="J430" s="29"/>
    </row>
    <row r="431" spans="1:10" s="22" customFormat="1" ht="15" customHeight="1" x14ac:dyDescent="0.2">
      <c r="A431" s="58"/>
      <c r="B431" s="57"/>
      <c r="C431" s="38"/>
      <c r="D431" s="31"/>
      <c r="E431" s="31"/>
      <c r="F431" s="36" t="s">
        <v>28</v>
      </c>
      <c r="G431" s="112">
        <v>0</v>
      </c>
      <c r="H431" s="113">
        <v>0</v>
      </c>
      <c r="I431" s="104">
        <v>0</v>
      </c>
      <c r="J431" s="29"/>
    </row>
    <row r="432" spans="1:10" s="22" customFormat="1" ht="15" customHeight="1" x14ac:dyDescent="0.2">
      <c r="A432" s="58"/>
      <c r="B432" s="57"/>
      <c r="C432" s="38" t="s">
        <v>29</v>
      </c>
      <c r="D432" s="31" t="s">
        <v>15</v>
      </c>
      <c r="E432" s="31" t="s">
        <v>15</v>
      </c>
      <c r="F432" s="32" t="s">
        <v>30</v>
      </c>
      <c r="G432" s="112">
        <v>91300</v>
      </c>
      <c r="H432" s="113">
        <v>92500</v>
      </c>
      <c r="I432" s="104">
        <v>65058.61</v>
      </c>
      <c r="J432" s="29"/>
    </row>
    <row r="433" spans="1:10" s="22" customFormat="1" ht="15" customHeight="1" x14ac:dyDescent="0.2">
      <c r="A433" s="58"/>
      <c r="B433" s="57"/>
      <c r="C433" s="38" t="s">
        <v>31</v>
      </c>
      <c r="D433" s="31" t="s">
        <v>15</v>
      </c>
      <c r="E433" s="31" t="s">
        <v>15</v>
      </c>
      <c r="F433" s="32" t="s">
        <v>32</v>
      </c>
      <c r="G433" s="112">
        <v>250</v>
      </c>
      <c r="H433" s="113">
        <v>250</v>
      </c>
      <c r="I433" s="104">
        <v>0</v>
      </c>
      <c r="J433" s="29"/>
    </row>
    <row r="434" spans="1:10" s="22" customFormat="1" ht="15" customHeight="1" x14ac:dyDescent="0.2">
      <c r="A434" s="58"/>
      <c r="B434" s="57"/>
      <c r="C434" s="38" t="s">
        <v>33</v>
      </c>
      <c r="D434" s="31" t="s">
        <v>15</v>
      </c>
      <c r="E434" s="31" t="s">
        <v>15</v>
      </c>
      <c r="F434" s="32" t="s">
        <v>34</v>
      </c>
      <c r="G434" s="112">
        <v>0</v>
      </c>
      <c r="H434" s="113">
        <v>0</v>
      </c>
      <c r="I434" s="104">
        <v>0</v>
      </c>
      <c r="J434" s="29"/>
    </row>
    <row r="435" spans="1:10" s="22" customFormat="1" ht="15" customHeight="1" x14ac:dyDescent="0.2">
      <c r="A435" s="58"/>
      <c r="B435" s="57"/>
      <c r="C435" s="38" t="s">
        <v>35</v>
      </c>
      <c r="D435" s="31" t="s">
        <v>15</v>
      </c>
      <c r="E435" s="31" t="s">
        <v>15</v>
      </c>
      <c r="F435" s="32" t="s">
        <v>36</v>
      </c>
      <c r="G435" s="112">
        <v>0</v>
      </c>
      <c r="H435" s="113">
        <v>377412</v>
      </c>
      <c r="I435" s="104">
        <v>345826.85</v>
      </c>
      <c r="J435" s="29"/>
    </row>
    <row r="436" spans="1:10" s="22" customFormat="1" ht="15" customHeight="1" x14ac:dyDescent="0.2">
      <c r="A436" s="58"/>
      <c r="B436" s="57"/>
      <c r="C436" s="38"/>
      <c r="D436" s="31"/>
      <c r="E436" s="31"/>
      <c r="F436" s="35" t="s">
        <v>27</v>
      </c>
      <c r="G436" s="112">
        <v>0</v>
      </c>
      <c r="H436" s="113">
        <v>377412</v>
      </c>
      <c r="I436" s="104">
        <v>345826.85</v>
      </c>
      <c r="J436" s="29"/>
    </row>
    <row r="437" spans="1:10" s="22" customFormat="1" ht="15" customHeight="1" x14ac:dyDescent="0.2">
      <c r="A437" s="58"/>
      <c r="B437" s="57"/>
      <c r="C437" s="38"/>
      <c r="D437" s="31"/>
      <c r="E437" s="31"/>
      <c r="F437" s="36" t="s">
        <v>28</v>
      </c>
      <c r="G437" s="112">
        <v>0</v>
      </c>
      <c r="H437" s="113">
        <v>0</v>
      </c>
      <c r="I437" s="104">
        <v>0</v>
      </c>
      <c r="J437" s="29"/>
    </row>
    <row r="438" spans="1:10" s="22" customFormat="1" ht="15" customHeight="1" x14ac:dyDescent="0.2">
      <c r="A438" s="58"/>
      <c r="B438" s="57"/>
      <c r="C438" s="38" t="s">
        <v>37</v>
      </c>
      <c r="D438" s="31" t="s">
        <v>15</v>
      </c>
      <c r="E438" s="31" t="s">
        <v>15</v>
      </c>
      <c r="F438" s="32" t="s">
        <v>38</v>
      </c>
      <c r="G438" s="112">
        <v>0</v>
      </c>
      <c r="H438" s="113">
        <v>0</v>
      </c>
      <c r="I438" s="104">
        <v>0</v>
      </c>
      <c r="J438" s="29"/>
    </row>
    <row r="439" spans="1:10" s="22" customFormat="1" ht="15" customHeight="1" x14ac:dyDescent="0.2">
      <c r="A439" s="58"/>
      <c r="B439" s="57"/>
      <c r="C439" s="38" t="s">
        <v>39</v>
      </c>
      <c r="D439" s="31" t="s">
        <v>15</v>
      </c>
      <c r="E439" s="31" t="s">
        <v>15</v>
      </c>
      <c r="F439" s="32" t="s">
        <v>40</v>
      </c>
      <c r="G439" s="112">
        <v>0</v>
      </c>
      <c r="H439" s="113">
        <v>0</v>
      </c>
      <c r="I439" s="104">
        <v>0</v>
      </c>
      <c r="J439" s="29"/>
    </row>
    <row r="440" spans="1:10" s="22" customFormat="1" ht="15" customHeight="1" x14ac:dyDescent="0.2">
      <c r="A440" s="58"/>
      <c r="B440" s="57"/>
      <c r="C440" s="38" t="s">
        <v>41</v>
      </c>
      <c r="D440" s="31" t="s">
        <v>15</v>
      </c>
      <c r="E440" s="31" t="s">
        <v>15</v>
      </c>
      <c r="F440" s="32" t="s">
        <v>42</v>
      </c>
      <c r="G440" s="112">
        <v>0</v>
      </c>
      <c r="H440" s="113">
        <v>0</v>
      </c>
      <c r="I440" s="104">
        <v>0</v>
      </c>
      <c r="J440" s="29"/>
    </row>
    <row r="441" spans="1:10" s="22" customFormat="1" ht="15" customHeight="1" x14ac:dyDescent="0.2">
      <c r="A441" s="58"/>
      <c r="B441" s="57"/>
      <c r="C441" s="38" t="s">
        <v>43</v>
      </c>
      <c r="D441" s="31" t="s">
        <v>15</v>
      </c>
      <c r="E441" s="31" t="s">
        <v>15</v>
      </c>
      <c r="F441" s="32" t="s">
        <v>44</v>
      </c>
      <c r="G441" s="112">
        <v>0</v>
      </c>
      <c r="H441" s="113">
        <v>0</v>
      </c>
      <c r="I441" s="104">
        <v>0</v>
      </c>
      <c r="J441" s="29"/>
    </row>
    <row r="442" spans="1:10" s="22" customFormat="1" ht="15" customHeight="1" x14ac:dyDescent="0.2">
      <c r="A442" s="58"/>
      <c r="B442" s="57"/>
      <c r="C442" s="38" t="s">
        <v>45</v>
      </c>
      <c r="D442" s="31" t="s">
        <v>15</v>
      </c>
      <c r="E442" s="31" t="s">
        <v>15</v>
      </c>
      <c r="F442" s="32" t="s">
        <v>46</v>
      </c>
      <c r="G442" s="112">
        <v>0</v>
      </c>
      <c r="H442" s="113">
        <v>197</v>
      </c>
      <c r="I442" s="104">
        <v>196.44</v>
      </c>
      <c r="J442" s="29"/>
    </row>
    <row r="443" spans="1:10" s="22" customFormat="1" ht="15" customHeight="1" x14ac:dyDescent="0.2">
      <c r="A443" s="58"/>
      <c r="B443" s="57"/>
      <c r="C443" s="39" t="s">
        <v>47</v>
      </c>
      <c r="D443" s="98" t="s">
        <v>15</v>
      </c>
      <c r="E443" s="98" t="s">
        <v>15</v>
      </c>
      <c r="F443" s="40" t="s">
        <v>48</v>
      </c>
      <c r="G443" s="112">
        <v>0</v>
      </c>
      <c r="H443" s="113">
        <v>30536</v>
      </c>
      <c r="I443" s="104">
        <v>30532.98</v>
      </c>
      <c r="J443" s="29"/>
    </row>
    <row r="444" spans="1:10" s="22" customFormat="1" ht="15" customHeight="1" x14ac:dyDescent="0.2">
      <c r="A444" s="58"/>
      <c r="B444" s="136" t="s">
        <v>124</v>
      </c>
      <c r="C444" s="137"/>
      <c r="D444" s="137"/>
      <c r="E444" s="137"/>
      <c r="F444" s="138"/>
      <c r="G444" s="114">
        <f>+SUM(G424:G443)-G436-G437-G430-G431</f>
        <v>3198237</v>
      </c>
      <c r="H444" s="114">
        <f>+SUM(H424:H443)-H436-H437-H430-H431</f>
        <v>4037143</v>
      </c>
      <c r="I444" s="70">
        <f>+SUM(I424:I443)-I436-I437-I430-I431</f>
        <v>3968262.7400000007</v>
      </c>
      <c r="J444" s="29"/>
    </row>
    <row r="445" spans="1:10" s="22" customFormat="1" ht="15" customHeight="1" x14ac:dyDescent="0.2">
      <c r="A445" s="58"/>
      <c r="B445" s="142" t="s">
        <v>125</v>
      </c>
      <c r="C445" s="52" t="s">
        <v>14</v>
      </c>
      <c r="D445" s="31" t="s">
        <v>15</v>
      </c>
      <c r="E445" s="31" t="s">
        <v>15</v>
      </c>
      <c r="F445" s="32" t="s">
        <v>16</v>
      </c>
      <c r="G445" s="116">
        <v>0</v>
      </c>
      <c r="H445" s="117">
        <v>0</v>
      </c>
      <c r="I445" s="104">
        <v>0</v>
      </c>
      <c r="J445" s="29"/>
    </row>
    <row r="446" spans="1:10" s="22" customFormat="1" ht="15" customHeight="1" x14ac:dyDescent="0.2">
      <c r="A446" s="58"/>
      <c r="B446" s="143"/>
      <c r="C446" s="52" t="s">
        <v>17</v>
      </c>
      <c r="D446" s="31" t="s">
        <v>15</v>
      </c>
      <c r="E446" s="31" t="s">
        <v>15</v>
      </c>
      <c r="F446" s="32" t="s">
        <v>18</v>
      </c>
      <c r="G446" s="112">
        <v>0</v>
      </c>
      <c r="H446" s="113">
        <v>0</v>
      </c>
      <c r="I446" s="104">
        <v>0</v>
      </c>
      <c r="J446" s="29"/>
    </row>
    <row r="447" spans="1:10" s="22" customFormat="1" ht="15" customHeight="1" x14ac:dyDescent="0.2">
      <c r="A447" s="58"/>
      <c r="B447" s="57"/>
      <c r="C447" s="38" t="s">
        <v>19</v>
      </c>
      <c r="D447" s="31" t="s">
        <v>15</v>
      </c>
      <c r="E447" s="31" t="s">
        <v>15</v>
      </c>
      <c r="F447" s="32" t="s">
        <v>20</v>
      </c>
      <c r="G447" s="112">
        <v>0</v>
      </c>
      <c r="H447" s="113">
        <v>0</v>
      </c>
      <c r="I447" s="104">
        <v>0</v>
      </c>
      <c r="J447" s="29"/>
    </row>
    <row r="448" spans="1:10" s="22" customFormat="1" ht="15" customHeight="1" x14ac:dyDescent="0.2">
      <c r="A448" s="58"/>
      <c r="B448" s="57"/>
      <c r="C448" s="38" t="s">
        <v>21</v>
      </c>
      <c r="D448" s="31" t="s">
        <v>15</v>
      </c>
      <c r="E448" s="31" t="s">
        <v>15</v>
      </c>
      <c r="F448" s="32" t="s">
        <v>22</v>
      </c>
      <c r="G448" s="112">
        <v>20000</v>
      </c>
      <c r="H448" s="113">
        <v>20000</v>
      </c>
      <c r="I448" s="104">
        <v>5928.85</v>
      </c>
      <c r="J448" s="29"/>
    </row>
    <row r="449" spans="1:10" s="22" customFormat="1" ht="15" customHeight="1" x14ac:dyDescent="0.2">
      <c r="A449" s="58"/>
      <c r="B449" s="57"/>
      <c r="C449" s="38" t="s">
        <v>23</v>
      </c>
      <c r="D449" s="31" t="s">
        <v>15</v>
      </c>
      <c r="E449" s="31" t="s">
        <v>15</v>
      </c>
      <c r="F449" s="32" t="s">
        <v>24</v>
      </c>
      <c r="G449" s="112">
        <v>0</v>
      </c>
      <c r="H449" s="113">
        <v>0</v>
      </c>
      <c r="I449" s="104">
        <v>0</v>
      </c>
      <c r="J449" s="29"/>
    </row>
    <row r="450" spans="1:10" s="22" customFormat="1" ht="15" customHeight="1" x14ac:dyDescent="0.2">
      <c r="A450" s="58"/>
      <c r="B450" s="57"/>
      <c r="C450" s="38" t="s">
        <v>25</v>
      </c>
      <c r="D450" s="31" t="s">
        <v>15</v>
      </c>
      <c r="E450" s="31" t="s">
        <v>15</v>
      </c>
      <c r="F450" s="32" t="s">
        <v>26</v>
      </c>
      <c r="G450" s="112">
        <v>9358034</v>
      </c>
      <c r="H450" s="113">
        <v>10652483</v>
      </c>
      <c r="I450" s="104">
        <v>10611528.959999999</v>
      </c>
      <c r="J450" s="29"/>
    </row>
    <row r="451" spans="1:10" s="22" customFormat="1" ht="15" customHeight="1" x14ac:dyDescent="0.2">
      <c r="A451" s="58"/>
      <c r="B451" s="57"/>
      <c r="C451" s="38"/>
      <c r="D451" s="31"/>
      <c r="E451" s="31"/>
      <c r="F451" s="35" t="s">
        <v>27</v>
      </c>
      <c r="G451" s="112">
        <v>9358034</v>
      </c>
      <c r="H451" s="113">
        <v>10636149</v>
      </c>
      <c r="I451" s="104">
        <v>10598461.76</v>
      </c>
      <c r="J451" s="29"/>
    </row>
    <row r="452" spans="1:10" s="22" customFormat="1" ht="15" customHeight="1" x14ac:dyDescent="0.2">
      <c r="A452" s="58"/>
      <c r="B452" s="57"/>
      <c r="C452" s="38"/>
      <c r="D452" s="31"/>
      <c r="E452" s="31"/>
      <c r="F452" s="36" t="s">
        <v>28</v>
      </c>
      <c r="G452" s="112">
        <v>0</v>
      </c>
      <c r="H452" s="113">
        <v>0</v>
      </c>
      <c r="I452" s="104">
        <v>0</v>
      </c>
      <c r="J452" s="29"/>
    </row>
    <row r="453" spans="1:10" s="22" customFormat="1" ht="15" customHeight="1" x14ac:dyDescent="0.2">
      <c r="A453" s="58"/>
      <c r="B453" s="57"/>
      <c r="C453" s="38" t="s">
        <v>29</v>
      </c>
      <c r="D453" s="31" t="s">
        <v>15</v>
      </c>
      <c r="E453" s="31" t="s">
        <v>15</v>
      </c>
      <c r="F453" s="32" t="s">
        <v>30</v>
      </c>
      <c r="G453" s="112">
        <v>153500</v>
      </c>
      <c r="H453" s="113">
        <v>153500</v>
      </c>
      <c r="I453" s="104">
        <v>88298.81</v>
      </c>
      <c r="J453" s="29"/>
    </row>
    <row r="454" spans="1:10" s="22" customFormat="1" ht="15" customHeight="1" x14ac:dyDescent="0.2">
      <c r="A454" s="58"/>
      <c r="B454" s="57"/>
      <c r="C454" s="38" t="s">
        <v>31</v>
      </c>
      <c r="D454" s="31" t="s">
        <v>15</v>
      </c>
      <c r="E454" s="31" t="s">
        <v>15</v>
      </c>
      <c r="F454" s="32" t="s">
        <v>32</v>
      </c>
      <c r="G454" s="112">
        <v>2500</v>
      </c>
      <c r="H454" s="113">
        <v>2500</v>
      </c>
      <c r="I454" s="104">
        <v>105.28</v>
      </c>
      <c r="J454" s="29"/>
    </row>
    <row r="455" spans="1:10" s="22" customFormat="1" ht="15" customHeight="1" x14ac:dyDescent="0.2">
      <c r="A455" s="58"/>
      <c r="B455" s="57"/>
      <c r="C455" s="38" t="s">
        <v>33</v>
      </c>
      <c r="D455" s="31" t="s">
        <v>15</v>
      </c>
      <c r="E455" s="31" t="s">
        <v>15</v>
      </c>
      <c r="F455" s="32" t="s">
        <v>34</v>
      </c>
      <c r="G455" s="112">
        <v>0</v>
      </c>
      <c r="H455" s="113">
        <v>0</v>
      </c>
      <c r="I455" s="104">
        <v>0</v>
      </c>
      <c r="J455" s="29"/>
    </row>
    <row r="456" spans="1:10" s="22" customFormat="1" ht="15" customHeight="1" x14ac:dyDescent="0.2">
      <c r="A456" s="58"/>
      <c r="B456" s="57"/>
      <c r="C456" s="38" t="s">
        <v>35</v>
      </c>
      <c r="D456" s="31" t="s">
        <v>15</v>
      </c>
      <c r="E456" s="31" t="s">
        <v>15</v>
      </c>
      <c r="F456" s="32" t="s">
        <v>36</v>
      </c>
      <c r="G456" s="112">
        <v>0</v>
      </c>
      <c r="H456" s="113">
        <v>723899</v>
      </c>
      <c r="I456" s="104">
        <v>697873.04</v>
      </c>
      <c r="J456" s="29"/>
    </row>
    <row r="457" spans="1:10" s="22" customFormat="1" ht="15" customHeight="1" x14ac:dyDescent="0.2">
      <c r="A457" s="58"/>
      <c r="B457" s="57"/>
      <c r="C457" s="38"/>
      <c r="D457" s="31"/>
      <c r="E457" s="31"/>
      <c r="F457" s="35" t="s">
        <v>27</v>
      </c>
      <c r="G457" s="112">
        <v>0</v>
      </c>
      <c r="H457" s="113">
        <v>723899</v>
      </c>
      <c r="I457" s="104">
        <v>697873.04</v>
      </c>
      <c r="J457" s="29"/>
    </row>
    <row r="458" spans="1:10" s="22" customFormat="1" ht="15" customHeight="1" x14ac:dyDescent="0.2">
      <c r="A458" s="58"/>
      <c r="B458" s="57"/>
      <c r="C458" s="38"/>
      <c r="D458" s="31"/>
      <c r="E458" s="31"/>
      <c r="F458" s="36" t="s">
        <v>28</v>
      </c>
      <c r="G458" s="112">
        <v>0</v>
      </c>
      <c r="H458" s="113">
        <v>0</v>
      </c>
      <c r="I458" s="104">
        <v>0</v>
      </c>
      <c r="J458" s="29"/>
    </row>
    <row r="459" spans="1:10" s="22" customFormat="1" ht="15" customHeight="1" x14ac:dyDescent="0.2">
      <c r="A459" s="58"/>
      <c r="B459" s="57"/>
      <c r="C459" s="38" t="s">
        <v>37</v>
      </c>
      <c r="D459" s="31" t="s">
        <v>15</v>
      </c>
      <c r="E459" s="31" t="s">
        <v>15</v>
      </c>
      <c r="F459" s="32" t="s">
        <v>38</v>
      </c>
      <c r="G459" s="112">
        <v>0</v>
      </c>
      <c r="H459" s="113">
        <v>0</v>
      </c>
      <c r="I459" s="104">
        <v>0</v>
      </c>
      <c r="J459" s="29"/>
    </row>
    <row r="460" spans="1:10" s="22" customFormat="1" ht="15" customHeight="1" x14ac:dyDescent="0.2">
      <c r="A460" s="58"/>
      <c r="B460" s="57"/>
      <c r="C460" s="38" t="s">
        <v>39</v>
      </c>
      <c r="D460" s="31" t="s">
        <v>15</v>
      </c>
      <c r="E460" s="31" t="s">
        <v>15</v>
      </c>
      <c r="F460" s="32" t="s">
        <v>40</v>
      </c>
      <c r="G460" s="112">
        <v>0</v>
      </c>
      <c r="H460" s="113">
        <v>0</v>
      </c>
      <c r="I460" s="104">
        <v>0</v>
      </c>
      <c r="J460" s="29"/>
    </row>
    <row r="461" spans="1:10" s="22" customFormat="1" ht="15" customHeight="1" x14ac:dyDescent="0.2">
      <c r="A461" s="58"/>
      <c r="B461" s="57"/>
      <c r="C461" s="38" t="s">
        <v>41</v>
      </c>
      <c r="D461" s="31" t="s">
        <v>15</v>
      </c>
      <c r="E461" s="31" t="s">
        <v>15</v>
      </c>
      <c r="F461" s="32" t="s">
        <v>42</v>
      </c>
      <c r="G461" s="112">
        <v>0</v>
      </c>
      <c r="H461" s="113">
        <v>0</v>
      </c>
      <c r="I461" s="104">
        <v>0</v>
      </c>
      <c r="J461" s="29"/>
    </row>
    <row r="462" spans="1:10" s="22" customFormat="1" ht="15" customHeight="1" x14ac:dyDescent="0.2">
      <c r="A462" s="58"/>
      <c r="B462" s="57"/>
      <c r="C462" s="38" t="s">
        <v>43</v>
      </c>
      <c r="D462" s="31" t="s">
        <v>15</v>
      </c>
      <c r="E462" s="31" t="s">
        <v>15</v>
      </c>
      <c r="F462" s="32" t="s">
        <v>44</v>
      </c>
      <c r="G462" s="112">
        <v>0</v>
      </c>
      <c r="H462" s="113">
        <v>0</v>
      </c>
      <c r="I462" s="104">
        <v>0</v>
      </c>
      <c r="J462" s="29"/>
    </row>
    <row r="463" spans="1:10" s="22" customFormat="1" ht="15" customHeight="1" x14ac:dyDescent="0.2">
      <c r="A463" s="58"/>
      <c r="B463" s="57"/>
      <c r="C463" s="38" t="s">
        <v>45</v>
      </c>
      <c r="D463" s="31" t="s">
        <v>15</v>
      </c>
      <c r="E463" s="31" t="s">
        <v>15</v>
      </c>
      <c r="F463" s="32" t="s">
        <v>46</v>
      </c>
      <c r="G463" s="112">
        <v>0</v>
      </c>
      <c r="H463" s="113">
        <v>1331</v>
      </c>
      <c r="I463" s="104">
        <v>1329.93</v>
      </c>
      <c r="J463" s="29"/>
    </row>
    <row r="464" spans="1:10" s="22" customFormat="1" ht="15" customHeight="1" x14ac:dyDescent="0.2">
      <c r="A464" s="58"/>
      <c r="B464" s="57"/>
      <c r="C464" s="39" t="s">
        <v>47</v>
      </c>
      <c r="D464" s="98" t="s">
        <v>15</v>
      </c>
      <c r="E464" s="98" t="s">
        <v>15</v>
      </c>
      <c r="F464" s="40" t="s">
        <v>48</v>
      </c>
      <c r="G464" s="112">
        <v>0</v>
      </c>
      <c r="H464" s="113">
        <v>13488</v>
      </c>
      <c r="I464" s="104">
        <v>13484.76</v>
      </c>
      <c r="J464" s="29"/>
    </row>
    <row r="465" spans="1:10" s="22" customFormat="1" ht="15" customHeight="1" x14ac:dyDescent="0.2">
      <c r="A465" s="58"/>
      <c r="B465" s="136" t="s">
        <v>126</v>
      </c>
      <c r="C465" s="137"/>
      <c r="D465" s="137"/>
      <c r="E465" s="137"/>
      <c r="F465" s="138"/>
      <c r="G465" s="114">
        <f>+SUM(G445:G464)-G457-G458-G451-G452</f>
        <v>9534034</v>
      </c>
      <c r="H465" s="114">
        <f>+SUM(H445:H464)-H457-H458-H451-H452</f>
        <v>11567201</v>
      </c>
      <c r="I465" s="70">
        <f>+SUM(I445:I464)-I457-I458-I451-I452</f>
        <v>11418549.630000001</v>
      </c>
      <c r="J465" s="29"/>
    </row>
    <row r="466" spans="1:10" s="22" customFormat="1" ht="15" customHeight="1" x14ac:dyDescent="0.2">
      <c r="A466" s="58"/>
      <c r="B466" s="142" t="s">
        <v>127</v>
      </c>
      <c r="C466" s="52" t="s">
        <v>14</v>
      </c>
      <c r="D466" s="31" t="s">
        <v>15</v>
      </c>
      <c r="E466" s="31" t="s">
        <v>15</v>
      </c>
      <c r="F466" s="32" t="s">
        <v>16</v>
      </c>
      <c r="G466" s="116">
        <v>0</v>
      </c>
      <c r="H466" s="113">
        <v>0</v>
      </c>
      <c r="I466" s="48">
        <v>0</v>
      </c>
      <c r="J466" s="29"/>
    </row>
    <row r="467" spans="1:10" s="22" customFormat="1" ht="15" customHeight="1" x14ac:dyDescent="0.2">
      <c r="A467" s="58"/>
      <c r="B467" s="143"/>
      <c r="C467" s="52" t="s">
        <v>17</v>
      </c>
      <c r="D467" s="31" t="s">
        <v>15</v>
      </c>
      <c r="E467" s="31" t="s">
        <v>15</v>
      </c>
      <c r="F467" s="32" t="s">
        <v>18</v>
      </c>
      <c r="G467" s="112">
        <v>0</v>
      </c>
      <c r="H467" s="113">
        <v>0</v>
      </c>
      <c r="I467" s="104">
        <v>0</v>
      </c>
      <c r="J467" s="29"/>
    </row>
    <row r="468" spans="1:10" s="22" customFormat="1" ht="15" customHeight="1" x14ac:dyDescent="0.2">
      <c r="A468" s="58"/>
      <c r="B468" s="57"/>
      <c r="C468" s="38" t="s">
        <v>19</v>
      </c>
      <c r="D468" s="31" t="s">
        <v>15</v>
      </c>
      <c r="E468" s="31" t="s">
        <v>15</v>
      </c>
      <c r="F468" s="32" t="s">
        <v>20</v>
      </c>
      <c r="G468" s="112">
        <v>0</v>
      </c>
      <c r="H468" s="113">
        <v>0</v>
      </c>
      <c r="I468" s="104">
        <v>0</v>
      </c>
      <c r="J468" s="29"/>
    </row>
    <row r="469" spans="1:10" s="22" customFormat="1" ht="15" customHeight="1" x14ac:dyDescent="0.2">
      <c r="A469" s="58"/>
      <c r="B469" s="57"/>
      <c r="C469" s="38" t="s">
        <v>21</v>
      </c>
      <c r="D469" s="31" t="s">
        <v>15</v>
      </c>
      <c r="E469" s="31" t="s">
        <v>15</v>
      </c>
      <c r="F469" s="32" t="s">
        <v>22</v>
      </c>
      <c r="G469" s="112">
        <v>8000</v>
      </c>
      <c r="H469" s="113">
        <v>11000</v>
      </c>
      <c r="I469" s="104">
        <v>9202.02</v>
      </c>
      <c r="J469" s="29"/>
    </row>
    <row r="470" spans="1:10" s="22" customFormat="1" ht="15" customHeight="1" x14ac:dyDescent="0.2">
      <c r="A470" s="58"/>
      <c r="B470" s="57"/>
      <c r="C470" s="38" t="s">
        <v>23</v>
      </c>
      <c r="D470" s="31" t="s">
        <v>15</v>
      </c>
      <c r="E470" s="31" t="s">
        <v>15</v>
      </c>
      <c r="F470" s="32" t="s">
        <v>24</v>
      </c>
      <c r="G470" s="112">
        <v>0</v>
      </c>
      <c r="H470" s="113">
        <v>0</v>
      </c>
      <c r="I470" s="104">
        <v>0</v>
      </c>
      <c r="J470" s="29"/>
    </row>
    <row r="471" spans="1:10" s="22" customFormat="1" ht="15" customHeight="1" x14ac:dyDescent="0.2">
      <c r="A471" s="58"/>
      <c r="B471" s="57"/>
      <c r="C471" s="38" t="s">
        <v>25</v>
      </c>
      <c r="D471" s="31" t="s">
        <v>15</v>
      </c>
      <c r="E471" s="31" t="s">
        <v>15</v>
      </c>
      <c r="F471" s="32" t="s">
        <v>26</v>
      </c>
      <c r="G471" s="112">
        <v>9985853</v>
      </c>
      <c r="H471" s="113">
        <v>11308944</v>
      </c>
      <c r="I471" s="104">
        <v>11246340.76</v>
      </c>
      <c r="J471" s="29"/>
    </row>
    <row r="472" spans="1:10" s="22" customFormat="1" ht="15" customHeight="1" x14ac:dyDescent="0.2">
      <c r="A472" s="58"/>
      <c r="B472" s="57"/>
      <c r="C472" s="38"/>
      <c r="D472" s="31"/>
      <c r="E472" s="31"/>
      <c r="F472" s="35" t="s">
        <v>27</v>
      </c>
      <c r="G472" s="112">
        <v>9945853</v>
      </c>
      <c r="H472" s="113">
        <v>11267809</v>
      </c>
      <c r="I472" s="104">
        <v>11238156.359999999</v>
      </c>
      <c r="J472" s="29"/>
    </row>
    <row r="473" spans="1:10" s="22" customFormat="1" ht="15" customHeight="1" x14ac:dyDescent="0.2">
      <c r="A473" s="58"/>
      <c r="B473" s="57"/>
      <c r="C473" s="38"/>
      <c r="D473" s="31"/>
      <c r="E473" s="31"/>
      <c r="F473" s="36" t="s">
        <v>28</v>
      </c>
      <c r="G473" s="112">
        <v>0</v>
      </c>
      <c r="H473" s="113">
        <v>0</v>
      </c>
      <c r="I473" s="104">
        <v>0</v>
      </c>
      <c r="J473" s="29"/>
    </row>
    <row r="474" spans="1:10" s="22" customFormat="1" ht="15" customHeight="1" x14ac:dyDescent="0.2">
      <c r="A474" s="58"/>
      <c r="B474" s="57"/>
      <c r="C474" s="38" t="s">
        <v>29</v>
      </c>
      <c r="D474" s="31" t="s">
        <v>15</v>
      </c>
      <c r="E474" s="31" t="s">
        <v>15</v>
      </c>
      <c r="F474" s="32" t="s">
        <v>30</v>
      </c>
      <c r="G474" s="112">
        <v>188000</v>
      </c>
      <c r="H474" s="113">
        <v>216000</v>
      </c>
      <c r="I474" s="104">
        <v>208324.84999999998</v>
      </c>
      <c r="J474" s="29"/>
    </row>
    <row r="475" spans="1:10" s="22" customFormat="1" ht="15" customHeight="1" x14ac:dyDescent="0.2">
      <c r="A475" s="58"/>
      <c r="B475" s="57"/>
      <c r="C475" s="38" t="s">
        <v>31</v>
      </c>
      <c r="D475" s="31" t="s">
        <v>15</v>
      </c>
      <c r="E475" s="31" t="s">
        <v>15</v>
      </c>
      <c r="F475" s="32" t="s">
        <v>32</v>
      </c>
      <c r="G475" s="112">
        <v>2500</v>
      </c>
      <c r="H475" s="113">
        <v>2500</v>
      </c>
      <c r="I475" s="104">
        <v>1219.06</v>
      </c>
      <c r="J475" s="29"/>
    </row>
    <row r="476" spans="1:10" s="22" customFormat="1" ht="15" customHeight="1" x14ac:dyDescent="0.2">
      <c r="A476" s="58"/>
      <c r="B476" s="57"/>
      <c r="C476" s="38" t="s">
        <v>33</v>
      </c>
      <c r="D476" s="31" t="s">
        <v>15</v>
      </c>
      <c r="E476" s="31" t="s">
        <v>15</v>
      </c>
      <c r="F476" s="32" t="s">
        <v>34</v>
      </c>
      <c r="G476" s="112">
        <v>0</v>
      </c>
      <c r="H476" s="113">
        <v>0</v>
      </c>
      <c r="I476" s="104">
        <v>0</v>
      </c>
      <c r="J476" s="29"/>
    </row>
    <row r="477" spans="1:10" s="22" customFormat="1" ht="15" customHeight="1" x14ac:dyDescent="0.2">
      <c r="A477" s="58"/>
      <c r="B477" s="57"/>
      <c r="C477" s="38" t="s">
        <v>35</v>
      </c>
      <c r="D477" s="31" t="s">
        <v>15</v>
      </c>
      <c r="E477" s="31" t="s">
        <v>15</v>
      </c>
      <c r="F477" s="32" t="s">
        <v>36</v>
      </c>
      <c r="G477" s="112">
        <v>0</v>
      </c>
      <c r="H477" s="113">
        <v>756480</v>
      </c>
      <c r="I477" s="104">
        <v>735418.71</v>
      </c>
      <c r="J477" s="29"/>
    </row>
    <row r="478" spans="1:10" s="22" customFormat="1" ht="15" customHeight="1" x14ac:dyDescent="0.2">
      <c r="A478" s="58"/>
      <c r="B478" s="57"/>
      <c r="C478" s="38"/>
      <c r="D478" s="31"/>
      <c r="E478" s="31"/>
      <c r="F478" s="35" t="s">
        <v>27</v>
      </c>
      <c r="G478" s="112">
        <v>0</v>
      </c>
      <c r="H478" s="113">
        <v>756480</v>
      </c>
      <c r="I478" s="104">
        <v>735418.71</v>
      </c>
      <c r="J478" s="29"/>
    </row>
    <row r="479" spans="1:10" s="22" customFormat="1" ht="15" customHeight="1" x14ac:dyDescent="0.2">
      <c r="A479" s="58"/>
      <c r="B479" s="57"/>
      <c r="C479" s="38"/>
      <c r="D479" s="31"/>
      <c r="E479" s="31"/>
      <c r="F479" s="36" t="s">
        <v>28</v>
      </c>
      <c r="G479" s="112">
        <v>0</v>
      </c>
      <c r="H479" s="113">
        <v>0</v>
      </c>
      <c r="I479" s="104">
        <v>0</v>
      </c>
      <c r="J479" s="29"/>
    </row>
    <row r="480" spans="1:10" s="22" customFormat="1" ht="15" customHeight="1" x14ac:dyDescent="0.2">
      <c r="A480" s="58"/>
      <c r="B480" s="57"/>
      <c r="C480" s="38" t="s">
        <v>37</v>
      </c>
      <c r="D480" s="31" t="s">
        <v>15</v>
      </c>
      <c r="E480" s="31" t="s">
        <v>15</v>
      </c>
      <c r="F480" s="32" t="s">
        <v>38</v>
      </c>
      <c r="G480" s="112">
        <v>0</v>
      </c>
      <c r="H480" s="113">
        <v>0</v>
      </c>
      <c r="I480" s="104">
        <v>0</v>
      </c>
      <c r="J480" s="29"/>
    </row>
    <row r="481" spans="1:10" s="22" customFormat="1" ht="15" customHeight="1" x14ac:dyDescent="0.2">
      <c r="A481" s="58"/>
      <c r="B481" s="57"/>
      <c r="C481" s="38" t="s">
        <v>39</v>
      </c>
      <c r="D481" s="31" t="s">
        <v>15</v>
      </c>
      <c r="E481" s="31" t="s">
        <v>15</v>
      </c>
      <c r="F481" s="32" t="s">
        <v>40</v>
      </c>
      <c r="G481" s="112">
        <v>0</v>
      </c>
      <c r="H481" s="113">
        <v>0</v>
      </c>
      <c r="I481" s="104">
        <v>0</v>
      </c>
      <c r="J481" s="29"/>
    </row>
    <row r="482" spans="1:10" s="22" customFormat="1" ht="15" customHeight="1" x14ac:dyDescent="0.2">
      <c r="A482" s="58"/>
      <c r="B482" s="57"/>
      <c r="C482" s="38" t="s">
        <v>41</v>
      </c>
      <c r="D482" s="31" t="s">
        <v>15</v>
      </c>
      <c r="E482" s="31" t="s">
        <v>15</v>
      </c>
      <c r="F482" s="32" t="s">
        <v>42</v>
      </c>
      <c r="G482" s="112">
        <v>0</v>
      </c>
      <c r="H482" s="113">
        <v>0</v>
      </c>
      <c r="I482" s="104">
        <v>0</v>
      </c>
      <c r="J482" s="29"/>
    </row>
    <row r="483" spans="1:10" s="22" customFormat="1" ht="15" customHeight="1" x14ac:dyDescent="0.2">
      <c r="A483" s="58"/>
      <c r="B483" s="57"/>
      <c r="C483" s="38" t="s">
        <v>43</v>
      </c>
      <c r="D483" s="31" t="s">
        <v>15</v>
      </c>
      <c r="E483" s="31" t="s">
        <v>15</v>
      </c>
      <c r="F483" s="32" t="s">
        <v>44</v>
      </c>
      <c r="G483" s="112">
        <v>0</v>
      </c>
      <c r="H483" s="113">
        <v>0</v>
      </c>
      <c r="I483" s="104">
        <v>0</v>
      </c>
      <c r="J483" s="29"/>
    </row>
    <row r="484" spans="1:10" s="22" customFormat="1" ht="15" customHeight="1" x14ac:dyDescent="0.2">
      <c r="A484" s="58"/>
      <c r="B484" s="57"/>
      <c r="C484" s="38" t="s">
        <v>45</v>
      </c>
      <c r="D484" s="31" t="s">
        <v>15</v>
      </c>
      <c r="E484" s="31" t="s">
        <v>15</v>
      </c>
      <c r="F484" s="32" t="s">
        <v>46</v>
      </c>
      <c r="G484" s="112">
        <v>0</v>
      </c>
      <c r="H484" s="113">
        <v>11000</v>
      </c>
      <c r="I484" s="104">
        <v>10919.37</v>
      </c>
      <c r="J484" s="29"/>
    </row>
    <row r="485" spans="1:10" s="22" customFormat="1" ht="15" customHeight="1" x14ac:dyDescent="0.2">
      <c r="A485" s="58"/>
      <c r="B485" s="57"/>
      <c r="C485" s="39" t="s">
        <v>47</v>
      </c>
      <c r="D485" s="98" t="s">
        <v>15</v>
      </c>
      <c r="E485" s="98" t="s">
        <v>15</v>
      </c>
      <c r="F485" s="40" t="s">
        <v>48</v>
      </c>
      <c r="G485" s="112">
        <v>0</v>
      </c>
      <c r="H485" s="113">
        <v>99377</v>
      </c>
      <c r="I485" s="104">
        <v>99373.26</v>
      </c>
      <c r="J485" s="29"/>
    </row>
    <row r="486" spans="1:10" s="22" customFormat="1" ht="15" customHeight="1" x14ac:dyDescent="0.2">
      <c r="A486" s="58"/>
      <c r="B486" s="136" t="s">
        <v>128</v>
      </c>
      <c r="C486" s="137"/>
      <c r="D486" s="137"/>
      <c r="E486" s="137"/>
      <c r="F486" s="138"/>
      <c r="G486" s="114">
        <f>+SUM(G466:G485)-G478-G479-G472-G473</f>
        <v>10184353</v>
      </c>
      <c r="H486" s="114">
        <f>+SUM(H466:H485)-H478-H479-H472-H473</f>
        <v>12405301</v>
      </c>
      <c r="I486" s="70">
        <f>+SUM(I466:I485)-I478-I479-I472-I473</f>
        <v>12310798.030000005</v>
      </c>
      <c r="J486" s="29"/>
    </row>
    <row r="487" spans="1:10" s="22" customFormat="1" ht="15" customHeight="1" x14ac:dyDescent="0.2">
      <c r="A487" s="58"/>
      <c r="B487" s="142" t="s">
        <v>129</v>
      </c>
      <c r="C487" s="52" t="s">
        <v>14</v>
      </c>
      <c r="D487" s="31" t="s">
        <v>15</v>
      </c>
      <c r="E487" s="31" t="s">
        <v>15</v>
      </c>
      <c r="F487" s="32" t="s">
        <v>16</v>
      </c>
      <c r="G487" s="116">
        <v>0</v>
      </c>
      <c r="H487" s="117">
        <v>0</v>
      </c>
      <c r="I487" s="48">
        <v>0</v>
      </c>
      <c r="J487" s="29"/>
    </row>
    <row r="488" spans="1:10" s="22" customFormat="1" ht="15" customHeight="1" x14ac:dyDescent="0.2">
      <c r="A488" s="58"/>
      <c r="B488" s="143"/>
      <c r="C488" s="52" t="s">
        <v>17</v>
      </c>
      <c r="D488" s="31" t="s">
        <v>15</v>
      </c>
      <c r="E488" s="31" t="s">
        <v>15</v>
      </c>
      <c r="F488" s="32" t="s">
        <v>18</v>
      </c>
      <c r="G488" s="112">
        <v>0</v>
      </c>
      <c r="H488" s="113">
        <v>0</v>
      </c>
      <c r="I488" s="104">
        <v>0</v>
      </c>
      <c r="J488" s="29"/>
    </row>
    <row r="489" spans="1:10" s="22" customFormat="1" ht="15" customHeight="1" x14ac:dyDescent="0.2">
      <c r="A489" s="58"/>
      <c r="B489" s="57"/>
      <c r="C489" s="38" t="s">
        <v>19</v>
      </c>
      <c r="D489" s="31" t="s">
        <v>15</v>
      </c>
      <c r="E489" s="31" t="s">
        <v>15</v>
      </c>
      <c r="F489" s="32" t="s">
        <v>20</v>
      </c>
      <c r="G489" s="112">
        <v>0</v>
      </c>
      <c r="H489" s="113">
        <v>0</v>
      </c>
      <c r="I489" s="104">
        <v>0</v>
      </c>
      <c r="J489" s="29"/>
    </row>
    <row r="490" spans="1:10" s="22" customFormat="1" ht="15" customHeight="1" x14ac:dyDescent="0.2">
      <c r="A490" s="58"/>
      <c r="B490" s="57"/>
      <c r="C490" s="38" t="s">
        <v>21</v>
      </c>
      <c r="D490" s="31" t="s">
        <v>15</v>
      </c>
      <c r="E490" s="31" t="s">
        <v>15</v>
      </c>
      <c r="F490" s="32" t="s">
        <v>22</v>
      </c>
      <c r="G490" s="112">
        <v>5850</v>
      </c>
      <c r="H490" s="113">
        <v>6748</v>
      </c>
      <c r="I490" s="104">
        <v>4946.25</v>
      </c>
      <c r="J490" s="29"/>
    </row>
    <row r="491" spans="1:10" s="22" customFormat="1" ht="15" customHeight="1" x14ac:dyDescent="0.2">
      <c r="A491" s="58"/>
      <c r="B491" s="57"/>
      <c r="C491" s="38" t="s">
        <v>23</v>
      </c>
      <c r="D491" s="31" t="s">
        <v>15</v>
      </c>
      <c r="E491" s="31" t="s">
        <v>15</v>
      </c>
      <c r="F491" s="32" t="s">
        <v>24</v>
      </c>
      <c r="G491" s="112">
        <v>0</v>
      </c>
      <c r="H491" s="113">
        <v>0</v>
      </c>
      <c r="I491" s="104">
        <v>0</v>
      </c>
      <c r="J491" s="29"/>
    </row>
    <row r="492" spans="1:10" s="22" customFormat="1" ht="15" customHeight="1" x14ac:dyDescent="0.2">
      <c r="A492" s="58"/>
      <c r="B492" s="57"/>
      <c r="C492" s="38" t="s">
        <v>25</v>
      </c>
      <c r="D492" s="31" t="s">
        <v>15</v>
      </c>
      <c r="E492" s="31" t="s">
        <v>15</v>
      </c>
      <c r="F492" s="32" t="s">
        <v>26</v>
      </c>
      <c r="G492" s="112">
        <v>6112790</v>
      </c>
      <c r="H492" s="113">
        <v>6963818</v>
      </c>
      <c r="I492" s="104">
        <v>6927870.6999999993</v>
      </c>
      <c r="J492" s="29"/>
    </row>
    <row r="493" spans="1:10" s="22" customFormat="1" ht="15" customHeight="1" x14ac:dyDescent="0.2">
      <c r="A493" s="58"/>
      <c r="B493" s="57"/>
      <c r="C493" s="38"/>
      <c r="D493" s="31"/>
      <c r="E493" s="31"/>
      <c r="F493" s="35" t="s">
        <v>27</v>
      </c>
      <c r="G493" s="112">
        <v>6112790</v>
      </c>
      <c r="H493" s="113">
        <v>6930146</v>
      </c>
      <c r="I493" s="104">
        <v>6894948.6799999997</v>
      </c>
      <c r="J493" s="29"/>
    </row>
    <row r="494" spans="1:10" s="22" customFormat="1" ht="15" customHeight="1" x14ac:dyDescent="0.2">
      <c r="A494" s="58"/>
      <c r="B494" s="57"/>
      <c r="C494" s="38"/>
      <c r="D494" s="31"/>
      <c r="E494" s="31"/>
      <c r="F494" s="36" t="s">
        <v>28</v>
      </c>
      <c r="G494" s="112">
        <v>0</v>
      </c>
      <c r="H494" s="113">
        <v>0</v>
      </c>
      <c r="I494" s="104">
        <v>0</v>
      </c>
      <c r="J494" s="29"/>
    </row>
    <row r="495" spans="1:10" s="22" customFormat="1" ht="15" customHeight="1" x14ac:dyDescent="0.2">
      <c r="A495" s="58"/>
      <c r="B495" s="57"/>
      <c r="C495" s="38" t="s">
        <v>29</v>
      </c>
      <c r="D495" s="31" t="s">
        <v>15</v>
      </c>
      <c r="E495" s="31" t="s">
        <v>15</v>
      </c>
      <c r="F495" s="32" t="s">
        <v>30</v>
      </c>
      <c r="G495" s="112">
        <v>138600</v>
      </c>
      <c r="H495" s="113">
        <v>141600</v>
      </c>
      <c r="I495" s="104">
        <v>101499.8</v>
      </c>
      <c r="J495" s="29"/>
    </row>
    <row r="496" spans="1:10" s="22" customFormat="1" ht="15" customHeight="1" x14ac:dyDescent="0.2">
      <c r="A496" s="58"/>
      <c r="B496" s="57"/>
      <c r="C496" s="38" t="s">
        <v>31</v>
      </c>
      <c r="D496" s="31" t="s">
        <v>15</v>
      </c>
      <c r="E496" s="31" t="s">
        <v>15</v>
      </c>
      <c r="F496" s="32" t="s">
        <v>32</v>
      </c>
      <c r="G496" s="112">
        <v>3500</v>
      </c>
      <c r="H496" s="113">
        <v>3500</v>
      </c>
      <c r="I496" s="104">
        <v>2754.94</v>
      </c>
      <c r="J496" s="29"/>
    </row>
    <row r="497" spans="1:10" s="22" customFormat="1" ht="15" customHeight="1" x14ac:dyDescent="0.2">
      <c r="A497" s="58"/>
      <c r="B497" s="57"/>
      <c r="C497" s="38" t="s">
        <v>33</v>
      </c>
      <c r="D497" s="31" t="s">
        <v>15</v>
      </c>
      <c r="E497" s="31" t="s">
        <v>15</v>
      </c>
      <c r="F497" s="32" t="s">
        <v>34</v>
      </c>
      <c r="G497" s="112">
        <v>0</v>
      </c>
      <c r="H497" s="113">
        <v>0</v>
      </c>
      <c r="I497" s="104">
        <v>0</v>
      </c>
      <c r="J497" s="29"/>
    </row>
    <row r="498" spans="1:10" s="22" customFormat="1" ht="15" customHeight="1" x14ac:dyDescent="0.2">
      <c r="A498" s="58"/>
      <c r="B498" s="57"/>
      <c r="C498" s="38" t="s">
        <v>35</v>
      </c>
      <c r="D498" s="31" t="s">
        <v>15</v>
      </c>
      <c r="E498" s="31" t="s">
        <v>15</v>
      </c>
      <c r="F498" s="32" t="s">
        <v>36</v>
      </c>
      <c r="G498" s="112">
        <v>0</v>
      </c>
      <c r="H498" s="113">
        <v>820259</v>
      </c>
      <c r="I498" s="104">
        <v>771237.81</v>
      </c>
      <c r="J498" s="29"/>
    </row>
    <row r="499" spans="1:10" s="22" customFormat="1" ht="15" customHeight="1" x14ac:dyDescent="0.2">
      <c r="A499" s="58"/>
      <c r="B499" s="57"/>
      <c r="C499" s="38"/>
      <c r="D499" s="31"/>
      <c r="E499" s="31"/>
      <c r="F499" s="35" t="s">
        <v>27</v>
      </c>
      <c r="G499" s="112">
        <v>0</v>
      </c>
      <c r="H499" s="113">
        <v>820259</v>
      </c>
      <c r="I499" s="104">
        <v>771237.81</v>
      </c>
      <c r="J499" s="29"/>
    </row>
    <row r="500" spans="1:10" s="22" customFormat="1" ht="15" customHeight="1" x14ac:dyDescent="0.2">
      <c r="A500" s="58"/>
      <c r="B500" s="57"/>
      <c r="C500" s="38"/>
      <c r="D500" s="31"/>
      <c r="E500" s="31"/>
      <c r="F500" s="36" t="s">
        <v>28</v>
      </c>
      <c r="G500" s="112">
        <v>0</v>
      </c>
      <c r="H500" s="113">
        <v>0</v>
      </c>
      <c r="I500" s="104">
        <v>0</v>
      </c>
      <c r="J500" s="29"/>
    </row>
    <row r="501" spans="1:10" s="22" customFormat="1" ht="15" customHeight="1" x14ac:dyDescent="0.2">
      <c r="A501" s="58"/>
      <c r="B501" s="57"/>
      <c r="C501" s="38" t="s">
        <v>37</v>
      </c>
      <c r="D501" s="31" t="s">
        <v>15</v>
      </c>
      <c r="E501" s="31" t="s">
        <v>15</v>
      </c>
      <c r="F501" s="32" t="s">
        <v>38</v>
      </c>
      <c r="G501" s="112">
        <v>0</v>
      </c>
      <c r="H501" s="113">
        <v>0</v>
      </c>
      <c r="I501" s="104">
        <v>0</v>
      </c>
      <c r="J501" s="29"/>
    </row>
    <row r="502" spans="1:10" s="22" customFormat="1" ht="15" customHeight="1" x14ac:dyDescent="0.2">
      <c r="A502" s="58"/>
      <c r="B502" s="57"/>
      <c r="C502" s="38" t="s">
        <v>39</v>
      </c>
      <c r="D502" s="31" t="s">
        <v>15</v>
      </c>
      <c r="E502" s="31" t="s">
        <v>15</v>
      </c>
      <c r="F502" s="32" t="s">
        <v>40</v>
      </c>
      <c r="G502" s="112">
        <v>0</v>
      </c>
      <c r="H502" s="113">
        <v>0</v>
      </c>
      <c r="I502" s="104">
        <v>0</v>
      </c>
      <c r="J502" s="29"/>
    </row>
    <row r="503" spans="1:10" s="22" customFormat="1" ht="15" customHeight="1" x14ac:dyDescent="0.2">
      <c r="A503" s="58"/>
      <c r="B503" s="57"/>
      <c r="C503" s="38" t="s">
        <v>41</v>
      </c>
      <c r="D503" s="31" t="s">
        <v>15</v>
      </c>
      <c r="E503" s="31" t="s">
        <v>15</v>
      </c>
      <c r="F503" s="32" t="s">
        <v>42</v>
      </c>
      <c r="G503" s="112">
        <v>0</v>
      </c>
      <c r="H503" s="113">
        <v>0</v>
      </c>
      <c r="I503" s="104">
        <v>0</v>
      </c>
      <c r="J503" s="29"/>
    </row>
    <row r="504" spans="1:10" s="22" customFormat="1" ht="15" customHeight="1" x14ac:dyDescent="0.2">
      <c r="A504" s="58"/>
      <c r="B504" s="57"/>
      <c r="C504" s="38" t="s">
        <v>43</v>
      </c>
      <c r="D504" s="31" t="s">
        <v>15</v>
      </c>
      <c r="E504" s="31" t="s">
        <v>15</v>
      </c>
      <c r="F504" s="32" t="s">
        <v>44</v>
      </c>
      <c r="G504" s="112">
        <v>0</v>
      </c>
      <c r="H504" s="113">
        <v>0</v>
      </c>
      <c r="I504" s="104">
        <v>0</v>
      </c>
      <c r="J504" s="29"/>
    </row>
    <row r="505" spans="1:10" s="22" customFormat="1" ht="15" customHeight="1" x14ac:dyDescent="0.2">
      <c r="A505" s="58"/>
      <c r="B505" s="57"/>
      <c r="C505" s="38" t="s">
        <v>45</v>
      </c>
      <c r="D505" s="31" t="s">
        <v>15</v>
      </c>
      <c r="E505" s="31" t="s">
        <v>15</v>
      </c>
      <c r="F505" s="32" t="s">
        <v>46</v>
      </c>
      <c r="G505" s="112">
        <v>0</v>
      </c>
      <c r="H505" s="113">
        <v>7227</v>
      </c>
      <c r="I505" s="104">
        <v>7226.11</v>
      </c>
      <c r="J505" s="29"/>
    </row>
    <row r="506" spans="1:10" s="22" customFormat="1" ht="15" customHeight="1" x14ac:dyDescent="0.2">
      <c r="A506" s="58"/>
      <c r="B506" s="57"/>
      <c r="C506" s="39" t="s">
        <v>47</v>
      </c>
      <c r="D506" s="98" t="s">
        <v>15</v>
      </c>
      <c r="E506" s="98" t="s">
        <v>15</v>
      </c>
      <c r="F506" s="40" t="s">
        <v>48</v>
      </c>
      <c r="G506" s="112">
        <v>0</v>
      </c>
      <c r="H506" s="113">
        <v>24926</v>
      </c>
      <c r="I506" s="104">
        <v>24922.58</v>
      </c>
      <c r="J506" s="29"/>
    </row>
    <row r="507" spans="1:10" s="22" customFormat="1" ht="15" customHeight="1" x14ac:dyDescent="0.2">
      <c r="A507" s="58"/>
      <c r="B507" s="136" t="s">
        <v>130</v>
      </c>
      <c r="C507" s="137"/>
      <c r="D507" s="137"/>
      <c r="E507" s="137"/>
      <c r="F507" s="138"/>
      <c r="G507" s="114">
        <f>+SUM(G487:G506)-G499-G500-G493-G494</f>
        <v>6260740</v>
      </c>
      <c r="H507" s="114">
        <f>+SUM(H487:H506)-H499-H500-H493-H494</f>
        <v>7968078</v>
      </c>
      <c r="I507" s="70">
        <f>+SUM(I487:I506)-I499-I500-I493-I494</f>
        <v>7840458.1899999995</v>
      </c>
      <c r="J507" s="29"/>
    </row>
    <row r="508" spans="1:10" s="22" customFormat="1" ht="15" customHeight="1" x14ac:dyDescent="0.2">
      <c r="A508" s="58"/>
      <c r="B508" s="142" t="s">
        <v>131</v>
      </c>
      <c r="C508" s="52" t="s">
        <v>14</v>
      </c>
      <c r="D508" s="31" t="s">
        <v>15</v>
      </c>
      <c r="E508" s="31" t="s">
        <v>15</v>
      </c>
      <c r="F508" s="32" t="s">
        <v>16</v>
      </c>
      <c r="G508" s="112">
        <v>0</v>
      </c>
      <c r="H508" s="117">
        <v>0</v>
      </c>
      <c r="I508" s="104">
        <v>0</v>
      </c>
      <c r="J508" s="29"/>
    </row>
    <row r="509" spans="1:10" s="22" customFormat="1" ht="15" customHeight="1" x14ac:dyDescent="0.2">
      <c r="A509" s="58"/>
      <c r="B509" s="143"/>
      <c r="C509" s="52" t="s">
        <v>17</v>
      </c>
      <c r="D509" s="31" t="s">
        <v>15</v>
      </c>
      <c r="E509" s="31" t="s">
        <v>15</v>
      </c>
      <c r="F509" s="32" t="s">
        <v>18</v>
      </c>
      <c r="G509" s="112">
        <v>0</v>
      </c>
      <c r="H509" s="113">
        <v>0</v>
      </c>
      <c r="I509" s="104">
        <v>0</v>
      </c>
      <c r="J509" s="29"/>
    </row>
    <row r="510" spans="1:10" s="22" customFormat="1" ht="15" customHeight="1" x14ac:dyDescent="0.2">
      <c r="A510" s="58"/>
      <c r="B510" s="57"/>
      <c r="C510" s="38" t="s">
        <v>19</v>
      </c>
      <c r="D510" s="31" t="s">
        <v>15</v>
      </c>
      <c r="E510" s="31" t="s">
        <v>15</v>
      </c>
      <c r="F510" s="32" t="s">
        <v>20</v>
      </c>
      <c r="G510" s="112">
        <v>0</v>
      </c>
      <c r="H510" s="113">
        <v>0</v>
      </c>
      <c r="I510" s="104">
        <v>0</v>
      </c>
      <c r="J510" s="29"/>
    </row>
    <row r="511" spans="1:10" s="22" customFormat="1" ht="15" customHeight="1" x14ac:dyDescent="0.2">
      <c r="A511" s="58"/>
      <c r="B511" s="57"/>
      <c r="C511" s="38" t="s">
        <v>21</v>
      </c>
      <c r="D511" s="31" t="s">
        <v>15</v>
      </c>
      <c r="E511" s="31" t="s">
        <v>15</v>
      </c>
      <c r="F511" s="32" t="s">
        <v>22</v>
      </c>
      <c r="G511" s="112">
        <v>6200</v>
      </c>
      <c r="H511" s="113">
        <v>7516</v>
      </c>
      <c r="I511" s="104">
        <v>4182.3599999999997</v>
      </c>
      <c r="J511" s="29"/>
    </row>
    <row r="512" spans="1:10" s="22" customFormat="1" ht="15" customHeight="1" x14ac:dyDescent="0.2">
      <c r="A512" s="58"/>
      <c r="B512" s="57"/>
      <c r="C512" s="38" t="s">
        <v>23</v>
      </c>
      <c r="D512" s="31" t="s">
        <v>15</v>
      </c>
      <c r="E512" s="31" t="s">
        <v>15</v>
      </c>
      <c r="F512" s="32" t="s">
        <v>24</v>
      </c>
      <c r="G512" s="112">
        <v>0</v>
      </c>
      <c r="H512" s="113">
        <v>0</v>
      </c>
      <c r="I512" s="104">
        <v>0</v>
      </c>
      <c r="J512" s="29"/>
    </row>
    <row r="513" spans="1:10" s="22" customFormat="1" ht="15" customHeight="1" x14ac:dyDescent="0.2">
      <c r="A513" s="58"/>
      <c r="B513" s="57"/>
      <c r="C513" s="38" t="s">
        <v>25</v>
      </c>
      <c r="D513" s="31" t="s">
        <v>15</v>
      </c>
      <c r="E513" s="31" t="s">
        <v>15</v>
      </c>
      <c r="F513" s="32" t="s">
        <v>26</v>
      </c>
      <c r="G513" s="112">
        <v>5914506</v>
      </c>
      <c r="H513" s="113">
        <v>6759729</v>
      </c>
      <c r="I513" s="104">
        <v>6689597.9800000004</v>
      </c>
      <c r="J513" s="29"/>
    </row>
    <row r="514" spans="1:10" s="22" customFormat="1" ht="15" customHeight="1" x14ac:dyDescent="0.2">
      <c r="A514" s="58"/>
      <c r="B514" s="57"/>
      <c r="C514" s="38"/>
      <c r="D514" s="31"/>
      <c r="E514" s="31"/>
      <c r="F514" s="35" t="s">
        <v>27</v>
      </c>
      <c r="G514" s="112">
        <v>5913506</v>
      </c>
      <c r="H514" s="113">
        <v>6758729</v>
      </c>
      <c r="I514" s="104">
        <v>6689597.9800000004</v>
      </c>
      <c r="J514" s="29"/>
    </row>
    <row r="515" spans="1:10" s="22" customFormat="1" ht="15" customHeight="1" x14ac:dyDescent="0.2">
      <c r="A515" s="58"/>
      <c r="B515" s="57"/>
      <c r="C515" s="38"/>
      <c r="D515" s="31"/>
      <c r="E515" s="31"/>
      <c r="F515" s="36" t="s">
        <v>28</v>
      </c>
      <c r="G515" s="112">
        <v>0</v>
      </c>
      <c r="H515" s="113">
        <v>0</v>
      </c>
      <c r="I515" s="104">
        <v>0</v>
      </c>
      <c r="J515" s="29"/>
    </row>
    <row r="516" spans="1:10" s="22" customFormat="1" ht="15" customHeight="1" x14ac:dyDescent="0.2">
      <c r="A516" s="58"/>
      <c r="B516" s="57"/>
      <c r="C516" s="38" t="s">
        <v>29</v>
      </c>
      <c r="D516" s="31" t="s">
        <v>15</v>
      </c>
      <c r="E516" s="31" t="s">
        <v>15</v>
      </c>
      <c r="F516" s="32" t="s">
        <v>30</v>
      </c>
      <c r="G516" s="112">
        <v>113800</v>
      </c>
      <c r="H516" s="113">
        <v>114800</v>
      </c>
      <c r="I516" s="104">
        <v>101493.39999999998</v>
      </c>
      <c r="J516" s="29"/>
    </row>
    <row r="517" spans="1:10" s="22" customFormat="1" ht="15" customHeight="1" x14ac:dyDescent="0.2">
      <c r="A517" s="58"/>
      <c r="B517" s="57"/>
      <c r="C517" s="38" t="s">
        <v>31</v>
      </c>
      <c r="D517" s="31" t="s">
        <v>15</v>
      </c>
      <c r="E517" s="31" t="s">
        <v>15</v>
      </c>
      <c r="F517" s="32" t="s">
        <v>32</v>
      </c>
      <c r="G517" s="112">
        <v>2000</v>
      </c>
      <c r="H517" s="113">
        <v>1000</v>
      </c>
      <c r="I517" s="104">
        <v>719.66</v>
      </c>
      <c r="J517" s="29"/>
    </row>
    <row r="518" spans="1:10" s="22" customFormat="1" ht="15" customHeight="1" x14ac:dyDescent="0.2">
      <c r="A518" s="58"/>
      <c r="B518" s="57"/>
      <c r="C518" s="38" t="s">
        <v>33</v>
      </c>
      <c r="D518" s="31" t="s">
        <v>15</v>
      </c>
      <c r="E518" s="31" t="s">
        <v>15</v>
      </c>
      <c r="F518" s="32" t="s">
        <v>34</v>
      </c>
      <c r="G518" s="112">
        <v>0</v>
      </c>
      <c r="H518" s="113">
        <v>0</v>
      </c>
      <c r="I518" s="104">
        <v>0</v>
      </c>
      <c r="J518" s="29"/>
    </row>
    <row r="519" spans="1:10" s="22" customFormat="1" ht="15" customHeight="1" x14ac:dyDescent="0.2">
      <c r="A519" s="58"/>
      <c r="B519" s="57"/>
      <c r="C519" s="38" t="s">
        <v>35</v>
      </c>
      <c r="D519" s="31" t="s">
        <v>15</v>
      </c>
      <c r="E519" s="31" t="s">
        <v>15</v>
      </c>
      <c r="F519" s="32" t="s">
        <v>36</v>
      </c>
      <c r="G519" s="112">
        <v>0</v>
      </c>
      <c r="H519" s="113">
        <v>343512</v>
      </c>
      <c r="I519" s="104">
        <v>323704.45</v>
      </c>
      <c r="J519" s="29"/>
    </row>
    <row r="520" spans="1:10" s="22" customFormat="1" ht="15" customHeight="1" x14ac:dyDescent="0.2">
      <c r="A520" s="58"/>
      <c r="B520" s="57"/>
      <c r="C520" s="38"/>
      <c r="D520" s="31"/>
      <c r="E520" s="31"/>
      <c r="F520" s="35" t="s">
        <v>27</v>
      </c>
      <c r="G520" s="112">
        <v>0</v>
      </c>
      <c r="H520" s="113">
        <v>339126</v>
      </c>
      <c r="I520" s="104">
        <v>319318.55</v>
      </c>
      <c r="J520" s="29"/>
    </row>
    <row r="521" spans="1:10" s="22" customFormat="1" ht="15" customHeight="1" x14ac:dyDescent="0.2">
      <c r="A521" s="58"/>
      <c r="B521" s="57"/>
      <c r="C521" s="38"/>
      <c r="D521" s="31"/>
      <c r="E521" s="31"/>
      <c r="F521" s="36" t="s">
        <v>28</v>
      </c>
      <c r="G521" s="112">
        <v>0</v>
      </c>
      <c r="H521" s="113">
        <v>4386</v>
      </c>
      <c r="I521" s="104">
        <v>4385.8999999999996</v>
      </c>
      <c r="J521" s="29"/>
    </row>
    <row r="522" spans="1:10" s="22" customFormat="1" ht="15" customHeight="1" x14ac:dyDescent="0.2">
      <c r="A522" s="58"/>
      <c r="B522" s="57"/>
      <c r="C522" s="38" t="s">
        <v>37</v>
      </c>
      <c r="D522" s="31" t="s">
        <v>15</v>
      </c>
      <c r="E522" s="31" t="s">
        <v>15</v>
      </c>
      <c r="F522" s="32" t="s">
        <v>38</v>
      </c>
      <c r="G522" s="112">
        <v>0</v>
      </c>
      <c r="H522" s="113">
        <v>0</v>
      </c>
      <c r="I522" s="104">
        <v>0</v>
      </c>
      <c r="J522" s="29"/>
    </row>
    <row r="523" spans="1:10" s="22" customFormat="1" ht="15" customHeight="1" x14ac:dyDescent="0.2">
      <c r="A523" s="58"/>
      <c r="B523" s="57"/>
      <c r="C523" s="38" t="s">
        <v>39</v>
      </c>
      <c r="D523" s="31" t="s">
        <v>15</v>
      </c>
      <c r="E523" s="31" t="s">
        <v>15</v>
      </c>
      <c r="F523" s="32" t="s">
        <v>40</v>
      </c>
      <c r="G523" s="112">
        <v>0</v>
      </c>
      <c r="H523" s="113">
        <v>0</v>
      </c>
      <c r="I523" s="104">
        <v>0</v>
      </c>
      <c r="J523" s="29"/>
    </row>
    <row r="524" spans="1:10" s="22" customFormat="1" ht="15" customHeight="1" x14ac:dyDescent="0.2">
      <c r="A524" s="58"/>
      <c r="B524" s="57"/>
      <c r="C524" s="38" t="s">
        <v>41</v>
      </c>
      <c r="D524" s="31" t="s">
        <v>15</v>
      </c>
      <c r="E524" s="31" t="s">
        <v>15</v>
      </c>
      <c r="F524" s="32" t="s">
        <v>42</v>
      </c>
      <c r="G524" s="112">
        <v>0</v>
      </c>
      <c r="H524" s="113">
        <v>0</v>
      </c>
      <c r="I524" s="104">
        <v>0</v>
      </c>
      <c r="J524" s="29"/>
    </row>
    <row r="525" spans="1:10" s="22" customFormat="1" ht="15" customHeight="1" x14ac:dyDescent="0.2">
      <c r="A525" s="58"/>
      <c r="B525" s="57"/>
      <c r="C525" s="38" t="s">
        <v>43</v>
      </c>
      <c r="D525" s="31" t="s">
        <v>15</v>
      </c>
      <c r="E525" s="31" t="s">
        <v>15</v>
      </c>
      <c r="F525" s="32" t="s">
        <v>44</v>
      </c>
      <c r="G525" s="112">
        <v>0</v>
      </c>
      <c r="H525" s="113">
        <v>0</v>
      </c>
      <c r="I525" s="104">
        <v>0</v>
      </c>
      <c r="J525" s="29"/>
    </row>
    <row r="526" spans="1:10" s="22" customFormat="1" ht="15" customHeight="1" x14ac:dyDescent="0.2">
      <c r="A526" s="58"/>
      <c r="B526" s="57"/>
      <c r="C526" s="38" t="s">
        <v>45</v>
      </c>
      <c r="D526" s="31" t="s">
        <v>15</v>
      </c>
      <c r="E526" s="31" t="s">
        <v>15</v>
      </c>
      <c r="F526" s="32" t="s">
        <v>46</v>
      </c>
      <c r="G526" s="112">
        <v>0</v>
      </c>
      <c r="H526" s="113">
        <v>27637</v>
      </c>
      <c r="I526" s="104">
        <v>27634.78</v>
      </c>
      <c r="J526" s="29"/>
    </row>
    <row r="527" spans="1:10" s="22" customFormat="1" ht="15" customHeight="1" x14ac:dyDescent="0.2">
      <c r="A527" s="58"/>
      <c r="B527" s="57"/>
      <c r="C527" s="39" t="s">
        <v>47</v>
      </c>
      <c r="D527" s="98" t="s">
        <v>15</v>
      </c>
      <c r="E527" s="98" t="s">
        <v>15</v>
      </c>
      <c r="F527" s="40" t="s">
        <v>48</v>
      </c>
      <c r="G527" s="112">
        <v>0</v>
      </c>
      <c r="H527" s="113">
        <v>39886</v>
      </c>
      <c r="I527" s="104">
        <v>39885.370000000003</v>
      </c>
      <c r="J527" s="29"/>
    </row>
    <row r="528" spans="1:10" s="22" customFormat="1" ht="15" customHeight="1" x14ac:dyDescent="0.2">
      <c r="A528" s="58"/>
      <c r="B528" s="136" t="s">
        <v>132</v>
      </c>
      <c r="C528" s="137"/>
      <c r="D528" s="137"/>
      <c r="E528" s="137"/>
      <c r="F528" s="138"/>
      <c r="G528" s="114">
        <f>+SUM(G508:G527)-G520-G521-G514-G515</f>
        <v>6036506</v>
      </c>
      <c r="H528" s="114">
        <f>+SUM(H508:H527)-H520-H521-H514-H515</f>
        <v>7294080</v>
      </c>
      <c r="I528" s="70">
        <f>+SUM(I508:I527)-I520-I521-I514-I515</f>
        <v>7187217.9999999981</v>
      </c>
      <c r="J528" s="29"/>
    </row>
    <row r="529" spans="1:10" s="22" customFormat="1" ht="15" customHeight="1" x14ac:dyDescent="0.2">
      <c r="A529" s="58"/>
      <c r="B529" s="142" t="s">
        <v>133</v>
      </c>
      <c r="C529" s="52" t="s">
        <v>14</v>
      </c>
      <c r="D529" s="31" t="s">
        <v>15</v>
      </c>
      <c r="E529" s="31" t="s">
        <v>15</v>
      </c>
      <c r="F529" s="32" t="s">
        <v>16</v>
      </c>
      <c r="G529" s="116">
        <v>0</v>
      </c>
      <c r="H529" s="117">
        <v>0</v>
      </c>
      <c r="I529" s="48">
        <v>0</v>
      </c>
      <c r="J529" s="29"/>
    </row>
    <row r="530" spans="1:10" s="22" customFormat="1" ht="15" customHeight="1" x14ac:dyDescent="0.2">
      <c r="A530" s="58"/>
      <c r="B530" s="143"/>
      <c r="C530" s="52" t="s">
        <v>17</v>
      </c>
      <c r="D530" s="31" t="s">
        <v>15</v>
      </c>
      <c r="E530" s="31" t="s">
        <v>15</v>
      </c>
      <c r="F530" s="32" t="s">
        <v>18</v>
      </c>
      <c r="G530" s="112">
        <v>0</v>
      </c>
      <c r="H530" s="113">
        <v>0</v>
      </c>
      <c r="I530" s="104">
        <v>0</v>
      </c>
      <c r="J530" s="29"/>
    </row>
    <row r="531" spans="1:10" s="22" customFormat="1" ht="15" customHeight="1" x14ac:dyDescent="0.2">
      <c r="A531" s="58"/>
      <c r="B531" s="143"/>
      <c r="C531" s="38" t="s">
        <v>19</v>
      </c>
      <c r="D531" s="31" t="s">
        <v>15</v>
      </c>
      <c r="E531" s="31" t="s">
        <v>15</v>
      </c>
      <c r="F531" s="32" t="s">
        <v>20</v>
      </c>
      <c r="G531" s="112">
        <v>0</v>
      </c>
      <c r="H531" s="113">
        <v>0</v>
      </c>
      <c r="I531" s="104">
        <v>0</v>
      </c>
      <c r="J531" s="29"/>
    </row>
    <row r="532" spans="1:10" s="22" customFormat="1" ht="15" customHeight="1" x14ac:dyDescent="0.2">
      <c r="A532" s="58"/>
      <c r="B532" s="57"/>
      <c r="C532" s="38" t="s">
        <v>21</v>
      </c>
      <c r="D532" s="31" t="s">
        <v>15</v>
      </c>
      <c r="E532" s="31" t="s">
        <v>15</v>
      </c>
      <c r="F532" s="32" t="s">
        <v>22</v>
      </c>
      <c r="G532" s="112">
        <v>7500</v>
      </c>
      <c r="H532" s="113">
        <v>10000</v>
      </c>
      <c r="I532" s="104">
        <v>7274.2800000000007</v>
      </c>
      <c r="J532" s="29"/>
    </row>
    <row r="533" spans="1:10" s="22" customFormat="1" ht="15" customHeight="1" x14ac:dyDescent="0.2">
      <c r="A533" s="58"/>
      <c r="B533" s="57"/>
      <c r="C533" s="38" t="s">
        <v>23</v>
      </c>
      <c r="D533" s="31" t="s">
        <v>15</v>
      </c>
      <c r="E533" s="31" t="s">
        <v>15</v>
      </c>
      <c r="F533" s="32" t="s">
        <v>24</v>
      </c>
      <c r="G533" s="112">
        <v>0</v>
      </c>
      <c r="H533" s="113">
        <v>0</v>
      </c>
      <c r="I533" s="104">
        <v>0</v>
      </c>
      <c r="J533" s="29"/>
    </row>
    <row r="534" spans="1:10" s="22" customFormat="1" ht="15" customHeight="1" x14ac:dyDescent="0.2">
      <c r="A534" s="58"/>
      <c r="B534" s="57"/>
      <c r="C534" s="38" t="s">
        <v>25</v>
      </c>
      <c r="D534" s="31" t="s">
        <v>15</v>
      </c>
      <c r="E534" s="31" t="s">
        <v>15</v>
      </c>
      <c r="F534" s="32" t="s">
        <v>26</v>
      </c>
      <c r="G534" s="112">
        <v>7349613</v>
      </c>
      <c r="H534" s="113">
        <v>8001797</v>
      </c>
      <c r="I534" s="104">
        <v>7944295.0899999999</v>
      </c>
      <c r="J534" s="29"/>
    </row>
    <row r="535" spans="1:10" s="22" customFormat="1" ht="15" customHeight="1" x14ac:dyDescent="0.2">
      <c r="A535" s="58"/>
      <c r="B535" s="57"/>
      <c r="C535" s="38"/>
      <c r="D535" s="31"/>
      <c r="E535" s="31"/>
      <c r="F535" s="35" t="s">
        <v>27</v>
      </c>
      <c r="G535" s="112">
        <v>7268002</v>
      </c>
      <c r="H535" s="113">
        <v>7909151</v>
      </c>
      <c r="I535" s="104">
        <v>7867159.6500000004</v>
      </c>
      <c r="J535" s="29"/>
    </row>
    <row r="536" spans="1:10" s="22" customFormat="1" ht="15" customHeight="1" x14ac:dyDescent="0.2">
      <c r="A536" s="58"/>
      <c r="B536" s="57"/>
      <c r="C536" s="38"/>
      <c r="D536" s="31"/>
      <c r="E536" s="31"/>
      <c r="F536" s="36" t="s">
        <v>28</v>
      </c>
      <c r="G536" s="112">
        <v>0</v>
      </c>
      <c r="H536" s="113">
        <v>0</v>
      </c>
      <c r="I536" s="104">
        <v>0</v>
      </c>
      <c r="J536" s="29"/>
    </row>
    <row r="537" spans="1:10" s="22" customFormat="1" ht="15" customHeight="1" x14ac:dyDescent="0.2">
      <c r="A537" s="58"/>
      <c r="B537" s="57"/>
      <c r="C537" s="38" t="s">
        <v>29</v>
      </c>
      <c r="D537" s="31" t="s">
        <v>15</v>
      </c>
      <c r="E537" s="31" t="s">
        <v>15</v>
      </c>
      <c r="F537" s="32" t="s">
        <v>30</v>
      </c>
      <c r="G537" s="112">
        <v>118292</v>
      </c>
      <c r="H537" s="113">
        <v>115792</v>
      </c>
      <c r="I537" s="104">
        <v>95024.48000000001</v>
      </c>
      <c r="J537" s="29"/>
    </row>
    <row r="538" spans="1:10" s="22" customFormat="1" ht="15" customHeight="1" x14ac:dyDescent="0.2">
      <c r="A538" s="58"/>
      <c r="B538" s="57"/>
      <c r="C538" s="38" t="s">
        <v>31</v>
      </c>
      <c r="D538" s="31" t="s">
        <v>15</v>
      </c>
      <c r="E538" s="31" t="s">
        <v>15</v>
      </c>
      <c r="F538" s="32" t="s">
        <v>32</v>
      </c>
      <c r="G538" s="112">
        <v>2000</v>
      </c>
      <c r="H538" s="113">
        <v>6500</v>
      </c>
      <c r="I538" s="104">
        <v>5426.4</v>
      </c>
      <c r="J538" s="29"/>
    </row>
    <row r="539" spans="1:10" s="22" customFormat="1" ht="15" customHeight="1" x14ac:dyDescent="0.2">
      <c r="A539" s="58"/>
      <c r="B539" s="57"/>
      <c r="C539" s="38" t="s">
        <v>33</v>
      </c>
      <c r="D539" s="31" t="s">
        <v>15</v>
      </c>
      <c r="E539" s="31" t="s">
        <v>15</v>
      </c>
      <c r="F539" s="32" t="s">
        <v>34</v>
      </c>
      <c r="G539" s="112">
        <v>0</v>
      </c>
      <c r="H539" s="113">
        <v>0</v>
      </c>
      <c r="I539" s="104">
        <v>0</v>
      </c>
      <c r="J539" s="29"/>
    </row>
    <row r="540" spans="1:10" s="22" customFormat="1" ht="15" customHeight="1" x14ac:dyDescent="0.2">
      <c r="A540" s="58"/>
      <c r="B540" s="57"/>
      <c r="C540" s="38" t="s">
        <v>35</v>
      </c>
      <c r="D540" s="31" t="s">
        <v>15</v>
      </c>
      <c r="E540" s="31" t="s">
        <v>15</v>
      </c>
      <c r="F540" s="32" t="s">
        <v>36</v>
      </c>
      <c r="G540" s="112">
        <v>0</v>
      </c>
      <c r="H540" s="113">
        <v>429176</v>
      </c>
      <c r="I540" s="104">
        <v>400928.58999999997</v>
      </c>
      <c r="J540" s="29"/>
    </row>
    <row r="541" spans="1:10" s="22" customFormat="1" ht="15" customHeight="1" x14ac:dyDescent="0.2">
      <c r="A541" s="58"/>
      <c r="B541" s="57"/>
      <c r="C541" s="38"/>
      <c r="D541" s="31"/>
      <c r="E541" s="31"/>
      <c r="F541" s="35" t="s">
        <v>27</v>
      </c>
      <c r="G541" s="112">
        <v>0</v>
      </c>
      <c r="H541" s="113">
        <v>413308</v>
      </c>
      <c r="I541" s="104">
        <v>385060.99</v>
      </c>
      <c r="J541" s="29"/>
    </row>
    <row r="542" spans="1:10" s="22" customFormat="1" ht="15" customHeight="1" x14ac:dyDescent="0.2">
      <c r="A542" s="58"/>
      <c r="B542" s="57"/>
      <c r="C542" s="38"/>
      <c r="D542" s="31"/>
      <c r="E542" s="31"/>
      <c r="F542" s="36" t="s">
        <v>28</v>
      </c>
      <c r="G542" s="112">
        <v>0</v>
      </c>
      <c r="H542" s="113">
        <v>15868</v>
      </c>
      <c r="I542" s="104">
        <v>15867.6</v>
      </c>
      <c r="J542" s="29"/>
    </row>
    <row r="543" spans="1:10" s="22" customFormat="1" ht="15" customHeight="1" x14ac:dyDescent="0.2">
      <c r="A543" s="58"/>
      <c r="B543" s="57"/>
      <c r="C543" s="38" t="s">
        <v>37</v>
      </c>
      <c r="D543" s="31" t="s">
        <v>15</v>
      </c>
      <c r="E543" s="31" t="s">
        <v>15</v>
      </c>
      <c r="F543" s="32" t="s">
        <v>38</v>
      </c>
      <c r="G543" s="112">
        <v>0</v>
      </c>
      <c r="H543" s="113">
        <v>0</v>
      </c>
      <c r="I543" s="104">
        <v>0</v>
      </c>
      <c r="J543" s="29"/>
    </row>
    <row r="544" spans="1:10" s="22" customFormat="1" ht="15" customHeight="1" x14ac:dyDescent="0.2">
      <c r="A544" s="58"/>
      <c r="B544" s="57"/>
      <c r="C544" s="38" t="s">
        <v>39</v>
      </c>
      <c r="D544" s="31" t="s">
        <v>15</v>
      </c>
      <c r="E544" s="31" t="s">
        <v>15</v>
      </c>
      <c r="F544" s="32" t="s">
        <v>40</v>
      </c>
      <c r="G544" s="112">
        <v>0</v>
      </c>
      <c r="H544" s="113">
        <v>0</v>
      </c>
      <c r="I544" s="104">
        <v>0</v>
      </c>
      <c r="J544" s="29"/>
    </row>
    <row r="545" spans="1:10" s="22" customFormat="1" ht="15" customHeight="1" x14ac:dyDescent="0.2">
      <c r="A545" s="58"/>
      <c r="B545" s="57"/>
      <c r="C545" s="38" t="s">
        <v>41</v>
      </c>
      <c r="D545" s="31" t="s">
        <v>15</v>
      </c>
      <c r="E545" s="31" t="s">
        <v>15</v>
      </c>
      <c r="F545" s="32" t="s">
        <v>42</v>
      </c>
      <c r="G545" s="112">
        <v>0</v>
      </c>
      <c r="H545" s="113">
        <v>0</v>
      </c>
      <c r="I545" s="104">
        <v>0</v>
      </c>
      <c r="J545" s="29"/>
    </row>
    <row r="546" spans="1:10" s="22" customFormat="1" ht="15" customHeight="1" x14ac:dyDescent="0.2">
      <c r="A546" s="58"/>
      <c r="B546" s="57"/>
      <c r="C546" s="38" t="s">
        <v>43</v>
      </c>
      <c r="D546" s="31" t="s">
        <v>15</v>
      </c>
      <c r="E546" s="31" t="s">
        <v>15</v>
      </c>
      <c r="F546" s="32" t="s">
        <v>44</v>
      </c>
      <c r="G546" s="112">
        <v>0</v>
      </c>
      <c r="H546" s="113">
        <v>0</v>
      </c>
      <c r="I546" s="104">
        <v>0</v>
      </c>
      <c r="J546" s="29"/>
    </row>
    <row r="547" spans="1:10" s="22" customFormat="1" ht="15" customHeight="1" x14ac:dyDescent="0.2">
      <c r="A547" s="58"/>
      <c r="B547" s="57"/>
      <c r="C547" s="38" t="s">
        <v>45</v>
      </c>
      <c r="D547" s="31" t="s">
        <v>15</v>
      </c>
      <c r="E547" s="31" t="s">
        <v>15</v>
      </c>
      <c r="F547" s="32" t="s">
        <v>46</v>
      </c>
      <c r="G547" s="112">
        <v>0</v>
      </c>
      <c r="H547" s="113">
        <v>6386</v>
      </c>
      <c r="I547" s="104">
        <v>6383.61</v>
      </c>
      <c r="J547" s="29"/>
    </row>
    <row r="548" spans="1:10" s="22" customFormat="1" ht="15" customHeight="1" x14ac:dyDescent="0.2">
      <c r="A548" s="58"/>
      <c r="B548" s="57"/>
      <c r="C548" s="39" t="s">
        <v>47</v>
      </c>
      <c r="D548" s="98" t="s">
        <v>15</v>
      </c>
      <c r="E548" s="98" t="s">
        <v>15</v>
      </c>
      <c r="F548" s="40" t="s">
        <v>48</v>
      </c>
      <c r="G548" s="112">
        <v>0</v>
      </c>
      <c r="H548" s="113">
        <v>80780</v>
      </c>
      <c r="I548" s="104">
        <v>80777.37</v>
      </c>
      <c r="J548" s="29"/>
    </row>
    <row r="549" spans="1:10" s="22" customFormat="1" ht="15" customHeight="1" x14ac:dyDescent="0.2">
      <c r="A549" s="58"/>
      <c r="B549" s="136" t="s">
        <v>134</v>
      </c>
      <c r="C549" s="137"/>
      <c r="D549" s="137"/>
      <c r="E549" s="137"/>
      <c r="F549" s="138"/>
      <c r="G549" s="114">
        <f>+SUM(G529:G548)-G541-G542-G535-G536</f>
        <v>7477405</v>
      </c>
      <c r="H549" s="114">
        <f>+SUM(H529:H548)-H541-H542-H535-H536</f>
        <v>8650431</v>
      </c>
      <c r="I549" s="70">
        <f>+SUM(I529:I548)-I541-I542-I535-I536</f>
        <v>8540109.8199999984</v>
      </c>
      <c r="J549" s="29"/>
    </row>
    <row r="550" spans="1:10" s="22" customFormat="1" ht="15" customHeight="1" x14ac:dyDescent="0.2">
      <c r="A550" s="58"/>
      <c r="B550" s="142" t="s">
        <v>135</v>
      </c>
      <c r="C550" s="52" t="s">
        <v>14</v>
      </c>
      <c r="D550" s="31" t="s">
        <v>15</v>
      </c>
      <c r="E550" s="31" t="s">
        <v>15</v>
      </c>
      <c r="F550" s="32" t="s">
        <v>16</v>
      </c>
      <c r="G550" s="112">
        <v>0</v>
      </c>
      <c r="H550" s="117">
        <v>0</v>
      </c>
      <c r="I550" s="104">
        <v>0</v>
      </c>
      <c r="J550" s="29"/>
    </row>
    <row r="551" spans="1:10" s="22" customFormat="1" ht="15" customHeight="1" x14ac:dyDescent="0.2">
      <c r="A551" s="58"/>
      <c r="B551" s="143"/>
      <c r="C551" s="52" t="s">
        <v>17</v>
      </c>
      <c r="D551" s="31" t="s">
        <v>15</v>
      </c>
      <c r="E551" s="31" t="s">
        <v>15</v>
      </c>
      <c r="F551" s="32" t="s">
        <v>18</v>
      </c>
      <c r="G551" s="112">
        <v>0</v>
      </c>
      <c r="H551" s="113">
        <v>0</v>
      </c>
      <c r="I551" s="104">
        <v>0</v>
      </c>
      <c r="J551" s="29"/>
    </row>
    <row r="552" spans="1:10" s="22" customFormat="1" ht="15" customHeight="1" x14ac:dyDescent="0.2">
      <c r="A552" s="58"/>
      <c r="B552" s="57"/>
      <c r="C552" s="38" t="s">
        <v>19</v>
      </c>
      <c r="D552" s="31" t="s">
        <v>15</v>
      </c>
      <c r="E552" s="31" t="s">
        <v>15</v>
      </c>
      <c r="F552" s="32" t="s">
        <v>20</v>
      </c>
      <c r="G552" s="112">
        <v>0</v>
      </c>
      <c r="H552" s="113">
        <v>0</v>
      </c>
      <c r="I552" s="104">
        <v>0</v>
      </c>
      <c r="J552" s="29"/>
    </row>
    <row r="553" spans="1:10" s="22" customFormat="1" ht="15" customHeight="1" x14ac:dyDescent="0.2">
      <c r="A553" s="58"/>
      <c r="B553" s="57"/>
      <c r="C553" s="38" t="s">
        <v>21</v>
      </c>
      <c r="D553" s="31" t="s">
        <v>15</v>
      </c>
      <c r="E553" s="31" t="s">
        <v>15</v>
      </c>
      <c r="F553" s="32" t="s">
        <v>22</v>
      </c>
      <c r="G553" s="112">
        <v>5000</v>
      </c>
      <c r="H553" s="113">
        <v>5000</v>
      </c>
      <c r="I553" s="104">
        <v>2734.22</v>
      </c>
      <c r="J553" s="29"/>
    </row>
    <row r="554" spans="1:10" s="22" customFormat="1" ht="15" customHeight="1" x14ac:dyDescent="0.2">
      <c r="A554" s="58"/>
      <c r="B554" s="57"/>
      <c r="C554" s="38" t="s">
        <v>23</v>
      </c>
      <c r="D554" s="31" t="s">
        <v>15</v>
      </c>
      <c r="E554" s="31" t="s">
        <v>15</v>
      </c>
      <c r="F554" s="32" t="s">
        <v>24</v>
      </c>
      <c r="G554" s="112">
        <v>0</v>
      </c>
      <c r="H554" s="113">
        <v>0</v>
      </c>
      <c r="I554" s="104">
        <v>0</v>
      </c>
      <c r="J554" s="29"/>
    </row>
    <row r="555" spans="1:10" s="22" customFormat="1" ht="15" customHeight="1" x14ac:dyDescent="0.2">
      <c r="A555" s="58"/>
      <c r="B555" s="57"/>
      <c r="C555" s="38" t="s">
        <v>25</v>
      </c>
      <c r="D555" s="31" t="s">
        <v>15</v>
      </c>
      <c r="E555" s="31" t="s">
        <v>15</v>
      </c>
      <c r="F555" s="32" t="s">
        <v>26</v>
      </c>
      <c r="G555" s="112">
        <v>4549345</v>
      </c>
      <c r="H555" s="113">
        <v>5166019</v>
      </c>
      <c r="I555" s="104">
        <v>5099973.21</v>
      </c>
      <c r="J555" s="29"/>
    </row>
    <row r="556" spans="1:10" s="22" customFormat="1" ht="15" customHeight="1" x14ac:dyDescent="0.2">
      <c r="A556" s="58"/>
      <c r="B556" s="57"/>
      <c r="C556" s="38"/>
      <c r="D556" s="31"/>
      <c r="E556" s="31"/>
      <c r="F556" s="35" t="s">
        <v>27</v>
      </c>
      <c r="G556" s="112">
        <v>4549345</v>
      </c>
      <c r="H556" s="113">
        <v>5160046</v>
      </c>
      <c r="I556" s="104">
        <v>5095932.68</v>
      </c>
      <c r="J556" s="29"/>
    </row>
    <row r="557" spans="1:10" s="22" customFormat="1" ht="15" customHeight="1" x14ac:dyDescent="0.2">
      <c r="A557" s="58"/>
      <c r="B557" s="57"/>
      <c r="C557" s="38"/>
      <c r="D557" s="31"/>
      <c r="E557" s="31"/>
      <c r="F557" s="36" t="s">
        <v>28</v>
      </c>
      <c r="G557" s="112">
        <v>0</v>
      </c>
      <c r="H557" s="113">
        <v>200</v>
      </c>
      <c r="I557" s="104">
        <v>200</v>
      </c>
      <c r="J557" s="29"/>
    </row>
    <row r="558" spans="1:10" s="22" customFormat="1" ht="15" customHeight="1" x14ac:dyDescent="0.2">
      <c r="A558" s="58"/>
      <c r="B558" s="57"/>
      <c r="C558" s="38" t="s">
        <v>29</v>
      </c>
      <c r="D558" s="31" t="s">
        <v>15</v>
      </c>
      <c r="E558" s="31" t="s">
        <v>15</v>
      </c>
      <c r="F558" s="32" t="s">
        <v>30</v>
      </c>
      <c r="G558" s="112">
        <v>221521</v>
      </c>
      <c r="H558" s="113">
        <v>221521</v>
      </c>
      <c r="I558" s="104">
        <v>169654.51</v>
      </c>
      <c r="J558" s="29"/>
    </row>
    <row r="559" spans="1:10" s="22" customFormat="1" ht="15" customHeight="1" x14ac:dyDescent="0.2">
      <c r="A559" s="58"/>
      <c r="B559" s="57"/>
      <c r="C559" s="38" t="s">
        <v>31</v>
      </c>
      <c r="D559" s="31" t="s">
        <v>15</v>
      </c>
      <c r="E559" s="31" t="s">
        <v>15</v>
      </c>
      <c r="F559" s="32" t="s">
        <v>32</v>
      </c>
      <c r="G559" s="112">
        <v>0</v>
      </c>
      <c r="H559" s="113">
        <v>0</v>
      </c>
      <c r="I559" s="104">
        <v>0</v>
      </c>
      <c r="J559" s="29"/>
    </row>
    <row r="560" spans="1:10" s="22" customFormat="1" ht="15" customHeight="1" x14ac:dyDescent="0.2">
      <c r="A560" s="58"/>
      <c r="B560" s="57"/>
      <c r="C560" s="38" t="s">
        <v>33</v>
      </c>
      <c r="D560" s="31" t="s">
        <v>15</v>
      </c>
      <c r="E560" s="31" t="s">
        <v>15</v>
      </c>
      <c r="F560" s="32" t="s">
        <v>34</v>
      </c>
      <c r="G560" s="112">
        <v>0</v>
      </c>
      <c r="H560" s="113">
        <v>0</v>
      </c>
      <c r="I560" s="104">
        <v>0</v>
      </c>
      <c r="J560" s="29"/>
    </row>
    <row r="561" spans="1:10" s="22" customFormat="1" ht="15" customHeight="1" x14ac:dyDescent="0.2">
      <c r="A561" s="58"/>
      <c r="B561" s="57"/>
      <c r="C561" s="38" t="s">
        <v>35</v>
      </c>
      <c r="D561" s="31" t="s">
        <v>15</v>
      </c>
      <c r="E561" s="31" t="s">
        <v>15</v>
      </c>
      <c r="F561" s="32" t="s">
        <v>36</v>
      </c>
      <c r="G561" s="112">
        <v>0</v>
      </c>
      <c r="H561" s="113">
        <v>760552</v>
      </c>
      <c r="I561" s="104">
        <v>699745.05999999994</v>
      </c>
      <c r="J561" s="29"/>
    </row>
    <row r="562" spans="1:10" s="22" customFormat="1" ht="15" customHeight="1" x14ac:dyDescent="0.2">
      <c r="A562" s="58"/>
      <c r="B562" s="57"/>
      <c r="C562" s="38"/>
      <c r="D562" s="31"/>
      <c r="E562" s="31"/>
      <c r="F562" s="35" t="s">
        <v>27</v>
      </c>
      <c r="G562" s="112">
        <v>0</v>
      </c>
      <c r="H562" s="113">
        <v>749224</v>
      </c>
      <c r="I562" s="104">
        <v>688417.83</v>
      </c>
      <c r="J562" s="29"/>
    </row>
    <row r="563" spans="1:10" s="22" customFormat="1" ht="15" customHeight="1" x14ac:dyDescent="0.2">
      <c r="A563" s="58"/>
      <c r="B563" s="57"/>
      <c r="C563" s="38"/>
      <c r="D563" s="31"/>
      <c r="E563" s="31"/>
      <c r="F563" s="36" t="s">
        <v>28</v>
      </c>
      <c r="G563" s="112">
        <v>0</v>
      </c>
      <c r="H563" s="113">
        <v>11328</v>
      </c>
      <c r="I563" s="104">
        <v>11327.23</v>
      </c>
      <c r="J563" s="29"/>
    </row>
    <row r="564" spans="1:10" s="22" customFormat="1" ht="15" customHeight="1" x14ac:dyDescent="0.2">
      <c r="A564" s="58"/>
      <c r="B564" s="57"/>
      <c r="C564" s="38" t="s">
        <v>37</v>
      </c>
      <c r="D564" s="31" t="s">
        <v>15</v>
      </c>
      <c r="E564" s="31" t="s">
        <v>15</v>
      </c>
      <c r="F564" s="32" t="s">
        <v>38</v>
      </c>
      <c r="G564" s="112">
        <v>0</v>
      </c>
      <c r="H564" s="113">
        <v>0</v>
      </c>
      <c r="I564" s="104">
        <v>0</v>
      </c>
      <c r="J564" s="29"/>
    </row>
    <row r="565" spans="1:10" s="22" customFormat="1" ht="15" customHeight="1" x14ac:dyDescent="0.2">
      <c r="A565" s="58"/>
      <c r="B565" s="57"/>
      <c r="C565" s="38" t="s">
        <v>39</v>
      </c>
      <c r="D565" s="31" t="s">
        <v>15</v>
      </c>
      <c r="E565" s="31" t="s">
        <v>15</v>
      </c>
      <c r="F565" s="32" t="s">
        <v>40</v>
      </c>
      <c r="G565" s="112">
        <v>0</v>
      </c>
      <c r="H565" s="113">
        <v>0</v>
      </c>
      <c r="I565" s="104">
        <v>0</v>
      </c>
      <c r="J565" s="29"/>
    </row>
    <row r="566" spans="1:10" s="22" customFormat="1" ht="15" customHeight="1" x14ac:dyDescent="0.2">
      <c r="A566" s="58"/>
      <c r="B566" s="57"/>
      <c r="C566" s="38" t="s">
        <v>41</v>
      </c>
      <c r="D566" s="31" t="s">
        <v>15</v>
      </c>
      <c r="E566" s="31" t="s">
        <v>15</v>
      </c>
      <c r="F566" s="32" t="s">
        <v>42</v>
      </c>
      <c r="G566" s="112">
        <v>0</v>
      </c>
      <c r="H566" s="113">
        <v>0</v>
      </c>
      <c r="I566" s="104">
        <v>0</v>
      </c>
      <c r="J566" s="29"/>
    </row>
    <row r="567" spans="1:10" s="22" customFormat="1" ht="15" customHeight="1" x14ac:dyDescent="0.2">
      <c r="A567" s="58"/>
      <c r="B567" s="57"/>
      <c r="C567" s="38" t="s">
        <v>43</v>
      </c>
      <c r="D567" s="31" t="s">
        <v>15</v>
      </c>
      <c r="E567" s="31" t="s">
        <v>15</v>
      </c>
      <c r="F567" s="32" t="s">
        <v>44</v>
      </c>
      <c r="G567" s="112">
        <v>0</v>
      </c>
      <c r="H567" s="113">
        <v>0</v>
      </c>
      <c r="I567" s="104">
        <v>0</v>
      </c>
      <c r="J567" s="29"/>
    </row>
    <row r="568" spans="1:10" s="22" customFormat="1" ht="15" customHeight="1" x14ac:dyDescent="0.2">
      <c r="A568" s="58"/>
      <c r="B568" s="57"/>
      <c r="C568" s="38" t="s">
        <v>45</v>
      </c>
      <c r="D568" s="31" t="s">
        <v>15</v>
      </c>
      <c r="E568" s="31" t="s">
        <v>15</v>
      </c>
      <c r="F568" s="32" t="s">
        <v>46</v>
      </c>
      <c r="G568" s="112">
        <v>0</v>
      </c>
      <c r="H568" s="113">
        <v>529</v>
      </c>
      <c r="I568" s="104">
        <v>528.20000000000005</v>
      </c>
      <c r="J568" s="29"/>
    </row>
    <row r="569" spans="1:10" s="22" customFormat="1" ht="15" customHeight="1" x14ac:dyDescent="0.2">
      <c r="A569" s="58"/>
      <c r="B569" s="57"/>
      <c r="C569" s="39" t="s">
        <v>47</v>
      </c>
      <c r="D569" s="98" t="s">
        <v>15</v>
      </c>
      <c r="E569" s="98" t="s">
        <v>15</v>
      </c>
      <c r="F569" s="40" t="s">
        <v>48</v>
      </c>
      <c r="G569" s="112">
        <v>0</v>
      </c>
      <c r="H569" s="113">
        <v>49249</v>
      </c>
      <c r="I569" s="104">
        <v>46713.24</v>
      </c>
      <c r="J569" s="29"/>
    </row>
    <row r="570" spans="1:10" s="22" customFormat="1" ht="15" customHeight="1" x14ac:dyDescent="0.2">
      <c r="A570" s="58"/>
      <c r="B570" s="136" t="s">
        <v>136</v>
      </c>
      <c r="C570" s="137"/>
      <c r="D570" s="137"/>
      <c r="E570" s="137"/>
      <c r="F570" s="138"/>
      <c r="G570" s="114">
        <f>+SUM(G550:G569)-G562-G563-G556-G557</f>
        <v>4775866</v>
      </c>
      <c r="H570" s="114">
        <f>+SUM(H550:H569)-H562-H563-H556-H557</f>
        <v>6202870</v>
      </c>
      <c r="I570" s="70">
        <f>+SUM(I550:I569)-I562-I563-I556-I557</f>
        <v>6019348.4399999995</v>
      </c>
      <c r="J570" s="29"/>
    </row>
    <row r="571" spans="1:10" s="22" customFormat="1" ht="15" customHeight="1" x14ac:dyDescent="0.2">
      <c r="A571" s="58"/>
      <c r="B571" s="142" t="s">
        <v>137</v>
      </c>
      <c r="C571" s="52" t="s">
        <v>14</v>
      </c>
      <c r="D571" s="31" t="s">
        <v>15</v>
      </c>
      <c r="E571" s="31" t="s">
        <v>15</v>
      </c>
      <c r="F571" s="32" t="s">
        <v>16</v>
      </c>
      <c r="G571" s="112">
        <v>0</v>
      </c>
      <c r="H571" s="117">
        <v>0</v>
      </c>
      <c r="I571" s="104">
        <v>0</v>
      </c>
      <c r="J571" s="29"/>
    </row>
    <row r="572" spans="1:10" s="22" customFormat="1" ht="15" customHeight="1" x14ac:dyDescent="0.2">
      <c r="A572" s="58"/>
      <c r="B572" s="143"/>
      <c r="C572" s="52" t="s">
        <v>17</v>
      </c>
      <c r="D572" s="31" t="s">
        <v>15</v>
      </c>
      <c r="E572" s="31" t="s">
        <v>15</v>
      </c>
      <c r="F572" s="32" t="s">
        <v>18</v>
      </c>
      <c r="G572" s="112">
        <v>0</v>
      </c>
      <c r="H572" s="113">
        <v>0</v>
      </c>
      <c r="I572" s="104">
        <v>0</v>
      </c>
      <c r="J572" s="29"/>
    </row>
    <row r="573" spans="1:10" s="22" customFormat="1" ht="15" customHeight="1" x14ac:dyDescent="0.2">
      <c r="A573" s="58"/>
      <c r="B573" s="143"/>
      <c r="C573" s="38" t="s">
        <v>19</v>
      </c>
      <c r="D573" s="31" t="s">
        <v>15</v>
      </c>
      <c r="E573" s="31" t="s">
        <v>15</v>
      </c>
      <c r="F573" s="32" t="s">
        <v>20</v>
      </c>
      <c r="G573" s="112">
        <v>0</v>
      </c>
      <c r="H573" s="113">
        <v>0</v>
      </c>
      <c r="I573" s="104">
        <v>0</v>
      </c>
      <c r="J573" s="29"/>
    </row>
    <row r="574" spans="1:10" s="22" customFormat="1" ht="15" customHeight="1" x14ac:dyDescent="0.2">
      <c r="A574" s="58"/>
      <c r="B574" s="57"/>
      <c r="C574" s="38" t="s">
        <v>21</v>
      </c>
      <c r="D574" s="31" t="s">
        <v>15</v>
      </c>
      <c r="E574" s="31" t="s">
        <v>15</v>
      </c>
      <c r="F574" s="32" t="s">
        <v>22</v>
      </c>
      <c r="G574" s="112">
        <v>19300</v>
      </c>
      <c r="H574" s="113">
        <v>22600</v>
      </c>
      <c r="I574" s="104">
        <v>18292.63</v>
      </c>
      <c r="J574" s="29"/>
    </row>
    <row r="575" spans="1:10" s="22" customFormat="1" ht="15" customHeight="1" x14ac:dyDescent="0.2">
      <c r="A575" s="58"/>
      <c r="B575" s="57"/>
      <c r="C575" s="38" t="s">
        <v>23</v>
      </c>
      <c r="D575" s="31" t="s">
        <v>15</v>
      </c>
      <c r="E575" s="31" t="s">
        <v>15</v>
      </c>
      <c r="F575" s="32" t="s">
        <v>24</v>
      </c>
      <c r="G575" s="112">
        <v>0</v>
      </c>
      <c r="H575" s="113">
        <v>0</v>
      </c>
      <c r="I575" s="104">
        <v>0</v>
      </c>
      <c r="J575" s="29"/>
    </row>
    <row r="576" spans="1:10" s="22" customFormat="1" ht="15" customHeight="1" x14ac:dyDescent="0.2">
      <c r="A576" s="58"/>
      <c r="B576" s="57"/>
      <c r="C576" s="38" t="s">
        <v>25</v>
      </c>
      <c r="D576" s="31" t="s">
        <v>15</v>
      </c>
      <c r="E576" s="31" t="s">
        <v>15</v>
      </c>
      <c r="F576" s="32" t="s">
        <v>26</v>
      </c>
      <c r="G576" s="112">
        <v>1917029</v>
      </c>
      <c r="H576" s="113">
        <v>2118775</v>
      </c>
      <c r="I576" s="104">
        <v>2110039.4700000002</v>
      </c>
      <c r="J576" s="29"/>
    </row>
    <row r="577" spans="1:10" s="22" customFormat="1" ht="15" customHeight="1" x14ac:dyDescent="0.2">
      <c r="A577" s="58"/>
      <c r="B577" s="57"/>
      <c r="C577" s="38"/>
      <c r="D577" s="31"/>
      <c r="E577" s="31"/>
      <c r="F577" s="35" t="s">
        <v>27</v>
      </c>
      <c r="G577" s="112">
        <v>1917029</v>
      </c>
      <c r="H577" s="113">
        <v>2112525</v>
      </c>
      <c r="I577" s="104">
        <v>2103789.4700000002</v>
      </c>
      <c r="J577" s="29"/>
    </row>
    <row r="578" spans="1:10" s="22" customFormat="1" ht="15" customHeight="1" x14ac:dyDescent="0.2">
      <c r="A578" s="58"/>
      <c r="B578" s="57"/>
      <c r="C578" s="38"/>
      <c r="D578" s="31"/>
      <c r="E578" s="31"/>
      <c r="F578" s="36" t="s">
        <v>28</v>
      </c>
      <c r="G578" s="112">
        <v>0</v>
      </c>
      <c r="H578" s="113">
        <v>0</v>
      </c>
      <c r="I578" s="104">
        <v>0</v>
      </c>
      <c r="J578" s="29"/>
    </row>
    <row r="579" spans="1:10" s="22" customFormat="1" ht="15" customHeight="1" x14ac:dyDescent="0.2">
      <c r="A579" s="58"/>
      <c r="B579" s="57"/>
      <c r="C579" s="38" t="s">
        <v>29</v>
      </c>
      <c r="D579" s="31" t="s">
        <v>15</v>
      </c>
      <c r="E579" s="31" t="s">
        <v>15</v>
      </c>
      <c r="F579" s="32" t="s">
        <v>30</v>
      </c>
      <c r="G579" s="112">
        <v>33000</v>
      </c>
      <c r="H579" s="113">
        <v>37950</v>
      </c>
      <c r="I579" s="104">
        <v>30748.15</v>
      </c>
      <c r="J579" s="29"/>
    </row>
    <row r="580" spans="1:10" s="22" customFormat="1" ht="15" customHeight="1" x14ac:dyDescent="0.2">
      <c r="A580" s="58"/>
      <c r="B580" s="57"/>
      <c r="C580" s="38" t="s">
        <v>31</v>
      </c>
      <c r="D580" s="31" t="s">
        <v>15</v>
      </c>
      <c r="E580" s="31" t="s">
        <v>15</v>
      </c>
      <c r="F580" s="32" t="s">
        <v>32</v>
      </c>
      <c r="G580" s="112">
        <v>1000</v>
      </c>
      <c r="H580" s="113">
        <v>1000</v>
      </c>
      <c r="I580" s="104">
        <v>0</v>
      </c>
      <c r="J580" s="29"/>
    </row>
    <row r="581" spans="1:10" s="22" customFormat="1" ht="15" customHeight="1" x14ac:dyDescent="0.2">
      <c r="A581" s="58"/>
      <c r="B581" s="57"/>
      <c r="C581" s="38" t="s">
        <v>33</v>
      </c>
      <c r="D581" s="31" t="s">
        <v>15</v>
      </c>
      <c r="E581" s="31" t="s">
        <v>15</v>
      </c>
      <c r="F581" s="32" t="s">
        <v>34</v>
      </c>
      <c r="G581" s="112">
        <v>0</v>
      </c>
      <c r="H581" s="113">
        <v>0</v>
      </c>
      <c r="I581" s="104">
        <v>0</v>
      </c>
      <c r="J581" s="29"/>
    </row>
    <row r="582" spans="1:10" s="22" customFormat="1" ht="15" customHeight="1" x14ac:dyDescent="0.2">
      <c r="A582" s="58"/>
      <c r="B582" s="57"/>
      <c r="C582" s="38" t="s">
        <v>35</v>
      </c>
      <c r="D582" s="31" t="s">
        <v>15</v>
      </c>
      <c r="E582" s="31" t="s">
        <v>15</v>
      </c>
      <c r="F582" s="32" t="s">
        <v>36</v>
      </c>
      <c r="G582" s="112">
        <v>0</v>
      </c>
      <c r="H582" s="113">
        <v>96148</v>
      </c>
      <c r="I582" s="104">
        <v>90989.37</v>
      </c>
      <c r="J582" s="29"/>
    </row>
    <row r="583" spans="1:10" s="22" customFormat="1" ht="15" customHeight="1" x14ac:dyDescent="0.2">
      <c r="A583" s="58"/>
      <c r="B583" s="57"/>
      <c r="C583" s="38"/>
      <c r="D583" s="31"/>
      <c r="E583" s="31"/>
      <c r="F583" s="35" t="s">
        <v>27</v>
      </c>
      <c r="G583" s="112">
        <v>0</v>
      </c>
      <c r="H583" s="113">
        <v>96148</v>
      </c>
      <c r="I583" s="104">
        <v>90989.37</v>
      </c>
      <c r="J583" s="29"/>
    </row>
    <row r="584" spans="1:10" s="22" customFormat="1" ht="15" customHeight="1" x14ac:dyDescent="0.2">
      <c r="A584" s="58"/>
      <c r="B584" s="57"/>
      <c r="C584" s="38"/>
      <c r="D584" s="31"/>
      <c r="E584" s="31"/>
      <c r="F584" s="36" t="s">
        <v>28</v>
      </c>
      <c r="G584" s="112">
        <v>0</v>
      </c>
      <c r="H584" s="113">
        <v>0</v>
      </c>
      <c r="I584" s="104">
        <v>0</v>
      </c>
      <c r="J584" s="29"/>
    </row>
    <row r="585" spans="1:10" s="22" customFormat="1" ht="15" customHeight="1" x14ac:dyDescent="0.2">
      <c r="A585" s="58"/>
      <c r="B585" s="57"/>
      <c r="C585" s="38" t="s">
        <v>37</v>
      </c>
      <c r="D585" s="31" t="s">
        <v>15</v>
      </c>
      <c r="E585" s="31" t="s">
        <v>15</v>
      </c>
      <c r="F585" s="32" t="s">
        <v>38</v>
      </c>
      <c r="G585" s="112">
        <v>0</v>
      </c>
      <c r="H585" s="113">
        <v>0</v>
      </c>
      <c r="I585" s="104">
        <v>0</v>
      </c>
      <c r="J585" s="29"/>
    </row>
    <row r="586" spans="1:10" s="22" customFormat="1" ht="15" customHeight="1" x14ac:dyDescent="0.2">
      <c r="A586" s="58"/>
      <c r="B586" s="57"/>
      <c r="C586" s="38" t="s">
        <v>39</v>
      </c>
      <c r="D586" s="31" t="s">
        <v>15</v>
      </c>
      <c r="E586" s="31" t="s">
        <v>15</v>
      </c>
      <c r="F586" s="32" t="s">
        <v>40</v>
      </c>
      <c r="G586" s="112">
        <v>0</v>
      </c>
      <c r="H586" s="113">
        <v>0</v>
      </c>
      <c r="I586" s="104">
        <v>0</v>
      </c>
      <c r="J586" s="29"/>
    </row>
    <row r="587" spans="1:10" s="22" customFormat="1" ht="15" customHeight="1" x14ac:dyDescent="0.2">
      <c r="A587" s="58"/>
      <c r="B587" s="57"/>
      <c r="C587" s="38" t="s">
        <v>41</v>
      </c>
      <c r="D587" s="31" t="s">
        <v>15</v>
      </c>
      <c r="E587" s="31" t="s">
        <v>15</v>
      </c>
      <c r="F587" s="32" t="s">
        <v>42</v>
      </c>
      <c r="G587" s="112">
        <v>0</v>
      </c>
      <c r="H587" s="113">
        <v>0</v>
      </c>
      <c r="I587" s="104">
        <v>0</v>
      </c>
      <c r="J587" s="29"/>
    </row>
    <row r="588" spans="1:10" s="22" customFormat="1" ht="15" customHeight="1" x14ac:dyDescent="0.2">
      <c r="A588" s="58"/>
      <c r="B588" s="57"/>
      <c r="C588" s="38" t="s">
        <v>43</v>
      </c>
      <c r="D588" s="31" t="s">
        <v>15</v>
      </c>
      <c r="E588" s="31" t="s">
        <v>15</v>
      </c>
      <c r="F588" s="32" t="s">
        <v>44</v>
      </c>
      <c r="G588" s="112">
        <v>0</v>
      </c>
      <c r="H588" s="113">
        <v>0</v>
      </c>
      <c r="I588" s="104">
        <v>0</v>
      </c>
      <c r="J588" s="29"/>
    </row>
    <row r="589" spans="1:10" s="22" customFormat="1" ht="15" customHeight="1" x14ac:dyDescent="0.2">
      <c r="A589" s="58"/>
      <c r="B589" s="57"/>
      <c r="C589" s="38" t="s">
        <v>45</v>
      </c>
      <c r="D589" s="31" t="s">
        <v>15</v>
      </c>
      <c r="E589" s="31" t="s">
        <v>15</v>
      </c>
      <c r="F589" s="32" t="s">
        <v>46</v>
      </c>
      <c r="G589" s="112">
        <v>0</v>
      </c>
      <c r="H589" s="113">
        <v>203</v>
      </c>
      <c r="I589" s="104">
        <v>202.69</v>
      </c>
      <c r="J589" s="29"/>
    </row>
    <row r="590" spans="1:10" s="22" customFormat="1" ht="15" customHeight="1" x14ac:dyDescent="0.2">
      <c r="A590" s="58"/>
      <c r="B590" s="57"/>
      <c r="C590" s="39" t="s">
        <v>47</v>
      </c>
      <c r="D590" s="98" t="s">
        <v>15</v>
      </c>
      <c r="E590" s="98" t="s">
        <v>15</v>
      </c>
      <c r="F590" s="40" t="s">
        <v>48</v>
      </c>
      <c r="G590" s="112">
        <v>0</v>
      </c>
      <c r="H590" s="113">
        <v>9909</v>
      </c>
      <c r="I590" s="104">
        <v>9907.67</v>
      </c>
      <c r="J590" s="29"/>
    </row>
    <row r="591" spans="1:10" s="22" customFormat="1" ht="15" customHeight="1" x14ac:dyDescent="0.2">
      <c r="A591" s="58"/>
      <c r="B591" s="136" t="s">
        <v>138</v>
      </c>
      <c r="C591" s="137"/>
      <c r="D591" s="137"/>
      <c r="E591" s="137"/>
      <c r="F591" s="138"/>
      <c r="G591" s="114">
        <f>+SUM(G571:G590)-G583-G584-G577-G578</f>
        <v>1970329</v>
      </c>
      <c r="H591" s="114">
        <f>+SUM(H571:H590)-H583-H584-H577-H578</f>
        <v>2286585</v>
      </c>
      <c r="I591" s="70">
        <f>+SUM(I571:I590)-I583-I584-I577-I578</f>
        <v>2260179.9800000009</v>
      </c>
      <c r="J591" s="29"/>
    </row>
    <row r="592" spans="1:10" s="22" customFormat="1" ht="15" customHeight="1" x14ac:dyDescent="0.2">
      <c r="A592" s="58"/>
      <c r="B592" s="142" t="s">
        <v>139</v>
      </c>
      <c r="C592" s="52" t="s">
        <v>14</v>
      </c>
      <c r="D592" s="31" t="s">
        <v>15</v>
      </c>
      <c r="E592" s="31" t="s">
        <v>15</v>
      </c>
      <c r="F592" s="32" t="s">
        <v>16</v>
      </c>
      <c r="G592" s="116">
        <v>0</v>
      </c>
      <c r="H592" s="117">
        <v>0</v>
      </c>
      <c r="I592" s="104">
        <v>0</v>
      </c>
      <c r="J592" s="29"/>
    </row>
    <row r="593" spans="1:10" s="22" customFormat="1" ht="15" customHeight="1" x14ac:dyDescent="0.2">
      <c r="A593" s="58"/>
      <c r="B593" s="143"/>
      <c r="C593" s="52" t="s">
        <v>17</v>
      </c>
      <c r="D593" s="31" t="s">
        <v>15</v>
      </c>
      <c r="E593" s="31" t="s">
        <v>15</v>
      </c>
      <c r="F593" s="32" t="s">
        <v>18</v>
      </c>
      <c r="G593" s="112">
        <v>0</v>
      </c>
      <c r="H593" s="113">
        <v>0</v>
      </c>
      <c r="I593" s="104">
        <v>0</v>
      </c>
      <c r="J593" s="29"/>
    </row>
    <row r="594" spans="1:10" s="22" customFormat="1" ht="15" customHeight="1" x14ac:dyDescent="0.2">
      <c r="A594" s="58"/>
      <c r="B594" s="57"/>
      <c r="C594" s="38" t="s">
        <v>19</v>
      </c>
      <c r="D594" s="31" t="s">
        <v>15</v>
      </c>
      <c r="E594" s="31" t="s">
        <v>15</v>
      </c>
      <c r="F594" s="32" t="s">
        <v>20</v>
      </c>
      <c r="G594" s="112">
        <v>0</v>
      </c>
      <c r="H594" s="113">
        <v>0</v>
      </c>
      <c r="I594" s="104">
        <v>0</v>
      </c>
      <c r="J594" s="29"/>
    </row>
    <row r="595" spans="1:10" s="22" customFormat="1" ht="15" customHeight="1" x14ac:dyDescent="0.2">
      <c r="A595" s="58"/>
      <c r="B595" s="57"/>
      <c r="C595" s="38" t="s">
        <v>21</v>
      </c>
      <c r="D595" s="31" t="s">
        <v>15</v>
      </c>
      <c r="E595" s="31" t="s">
        <v>15</v>
      </c>
      <c r="F595" s="32" t="s">
        <v>22</v>
      </c>
      <c r="G595" s="112">
        <v>4859334</v>
      </c>
      <c r="H595" s="113">
        <v>9000</v>
      </c>
      <c r="I595" s="104">
        <v>4298.79</v>
      </c>
      <c r="J595" s="29"/>
    </row>
    <row r="596" spans="1:10" s="22" customFormat="1" ht="15" customHeight="1" x14ac:dyDescent="0.2">
      <c r="A596" s="58"/>
      <c r="B596" s="57"/>
      <c r="C596" s="38" t="s">
        <v>23</v>
      </c>
      <c r="D596" s="31" t="s">
        <v>15</v>
      </c>
      <c r="E596" s="31" t="s">
        <v>15</v>
      </c>
      <c r="F596" s="32" t="s">
        <v>24</v>
      </c>
      <c r="G596" s="112">
        <v>0</v>
      </c>
      <c r="H596" s="113">
        <v>0</v>
      </c>
      <c r="I596" s="104">
        <v>0</v>
      </c>
      <c r="J596" s="29"/>
    </row>
    <row r="597" spans="1:10" s="22" customFormat="1" ht="15" customHeight="1" x14ac:dyDescent="0.2">
      <c r="A597" s="58"/>
      <c r="B597" s="57"/>
      <c r="C597" s="38" t="s">
        <v>25</v>
      </c>
      <c r="D597" s="31" t="s">
        <v>15</v>
      </c>
      <c r="E597" s="31" t="s">
        <v>15</v>
      </c>
      <c r="F597" s="32" t="s">
        <v>26</v>
      </c>
      <c r="G597" s="112">
        <v>0</v>
      </c>
      <c r="H597" s="113">
        <v>5662540</v>
      </c>
      <c r="I597" s="104">
        <v>5640517.5300000003</v>
      </c>
      <c r="J597" s="29"/>
    </row>
    <row r="598" spans="1:10" s="22" customFormat="1" ht="15" customHeight="1" x14ac:dyDescent="0.2">
      <c r="A598" s="58"/>
      <c r="B598" s="57"/>
      <c r="C598" s="38"/>
      <c r="D598" s="31"/>
      <c r="E598" s="31"/>
      <c r="F598" s="35" t="s">
        <v>27</v>
      </c>
      <c r="G598" s="112">
        <v>0</v>
      </c>
      <c r="H598" s="113">
        <v>5660859</v>
      </c>
      <c r="I598" s="104">
        <v>5638836.7300000004</v>
      </c>
      <c r="J598" s="29"/>
    </row>
    <row r="599" spans="1:10" s="22" customFormat="1" ht="15" customHeight="1" x14ac:dyDescent="0.2">
      <c r="A599" s="58"/>
      <c r="B599" s="57"/>
      <c r="C599" s="38"/>
      <c r="D599" s="31"/>
      <c r="E599" s="31"/>
      <c r="F599" s="36" t="s">
        <v>28</v>
      </c>
      <c r="G599" s="112">
        <v>0</v>
      </c>
      <c r="H599" s="113">
        <v>0</v>
      </c>
      <c r="I599" s="104">
        <v>0</v>
      </c>
      <c r="J599" s="29"/>
    </row>
    <row r="600" spans="1:10" s="22" customFormat="1" ht="15" customHeight="1" x14ac:dyDescent="0.2">
      <c r="A600" s="58"/>
      <c r="B600" s="57"/>
      <c r="C600" s="38" t="s">
        <v>29</v>
      </c>
      <c r="D600" s="31" t="s">
        <v>15</v>
      </c>
      <c r="E600" s="31" t="s">
        <v>15</v>
      </c>
      <c r="F600" s="32" t="s">
        <v>30</v>
      </c>
      <c r="G600" s="112">
        <v>149000</v>
      </c>
      <c r="H600" s="113">
        <v>149000</v>
      </c>
      <c r="I600" s="104">
        <v>97792.46</v>
      </c>
      <c r="J600" s="29"/>
    </row>
    <row r="601" spans="1:10" s="22" customFormat="1" ht="15" customHeight="1" x14ac:dyDescent="0.2">
      <c r="A601" s="58"/>
      <c r="B601" s="57"/>
      <c r="C601" s="38" t="s">
        <v>31</v>
      </c>
      <c r="D601" s="31" t="s">
        <v>15</v>
      </c>
      <c r="E601" s="31" t="s">
        <v>15</v>
      </c>
      <c r="F601" s="32" t="s">
        <v>32</v>
      </c>
      <c r="G601" s="112">
        <v>0</v>
      </c>
      <c r="H601" s="113">
        <v>0</v>
      </c>
      <c r="I601" s="104">
        <v>0</v>
      </c>
      <c r="J601" s="29"/>
    </row>
    <row r="602" spans="1:10" s="22" customFormat="1" ht="15" customHeight="1" x14ac:dyDescent="0.2">
      <c r="A602" s="58"/>
      <c r="B602" s="57"/>
      <c r="C602" s="38" t="s">
        <v>33</v>
      </c>
      <c r="D602" s="31" t="s">
        <v>15</v>
      </c>
      <c r="E602" s="31" t="s">
        <v>15</v>
      </c>
      <c r="F602" s="32" t="s">
        <v>34</v>
      </c>
      <c r="G602" s="112">
        <v>0</v>
      </c>
      <c r="H602" s="113">
        <v>0</v>
      </c>
      <c r="I602" s="104">
        <v>0</v>
      </c>
      <c r="J602" s="29"/>
    </row>
    <row r="603" spans="1:10" s="22" customFormat="1" ht="15" customHeight="1" x14ac:dyDescent="0.2">
      <c r="A603" s="58"/>
      <c r="B603" s="57"/>
      <c r="C603" s="38" t="s">
        <v>35</v>
      </c>
      <c r="D603" s="31" t="s">
        <v>15</v>
      </c>
      <c r="E603" s="31" t="s">
        <v>15</v>
      </c>
      <c r="F603" s="32" t="s">
        <v>36</v>
      </c>
      <c r="G603" s="112">
        <v>0</v>
      </c>
      <c r="H603" s="113">
        <v>485174</v>
      </c>
      <c r="I603" s="104">
        <v>381485.36</v>
      </c>
      <c r="J603" s="29"/>
    </row>
    <row r="604" spans="1:10" s="22" customFormat="1" ht="15" customHeight="1" x14ac:dyDescent="0.2">
      <c r="A604" s="58"/>
      <c r="B604" s="57"/>
      <c r="C604" s="38"/>
      <c r="D604" s="31"/>
      <c r="E604" s="31"/>
      <c r="F604" s="35" t="s">
        <v>27</v>
      </c>
      <c r="G604" s="112">
        <v>0</v>
      </c>
      <c r="H604" s="113">
        <v>485174</v>
      </c>
      <c r="I604" s="104">
        <v>381485.36</v>
      </c>
      <c r="J604" s="29"/>
    </row>
    <row r="605" spans="1:10" s="22" customFormat="1" ht="15" customHeight="1" x14ac:dyDescent="0.2">
      <c r="A605" s="58"/>
      <c r="B605" s="57"/>
      <c r="C605" s="38"/>
      <c r="D605" s="31"/>
      <c r="E605" s="31"/>
      <c r="F605" s="36" t="s">
        <v>28</v>
      </c>
      <c r="G605" s="112">
        <v>0</v>
      </c>
      <c r="H605" s="113">
        <v>0</v>
      </c>
      <c r="I605" s="104">
        <v>0</v>
      </c>
      <c r="J605" s="29"/>
    </row>
    <row r="606" spans="1:10" s="22" customFormat="1" ht="15" customHeight="1" x14ac:dyDescent="0.2">
      <c r="A606" s="58"/>
      <c r="B606" s="57"/>
      <c r="C606" s="38" t="s">
        <v>37</v>
      </c>
      <c r="D606" s="31" t="s">
        <v>15</v>
      </c>
      <c r="E606" s="31" t="s">
        <v>15</v>
      </c>
      <c r="F606" s="32" t="s">
        <v>38</v>
      </c>
      <c r="G606" s="112">
        <v>0</v>
      </c>
      <c r="H606" s="113">
        <v>0</v>
      </c>
      <c r="I606" s="104">
        <v>0</v>
      </c>
      <c r="J606" s="29"/>
    </row>
    <row r="607" spans="1:10" s="22" customFormat="1" ht="15" customHeight="1" x14ac:dyDescent="0.2">
      <c r="A607" s="58"/>
      <c r="B607" s="57"/>
      <c r="C607" s="38" t="s">
        <v>39</v>
      </c>
      <c r="D607" s="31" t="s">
        <v>15</v>
      </c>
      <c r="E607" s="31" t="s">
        <v>15</v>
      </c>
      <c r="F607" s="32" t="s">
        <v>40</v>
      </c>
      <c r="G607" s="112">
        <v>0</v>
      </c>
      <c r="H607" s="113">
        <v>0</v>
      </c>
      <c r="I607" s="104">
        <v>0</v>
      </c>
      <c r="J607" s="29"/>
    </row>
    <row r="608" spans="1:10" s="22" customFormat="1" ht="15" customHeight="1" x14ac:dyDescent="0.2">
      <c r="A608" s="58"/>
      <c r="B608" s="57"/>
      <c r="C608" s="38" t="s">
        <v>41</v>
      </c>
      <c r="D608" s="31" t="s">
        <v>15</v>
      </c>
      <c r="E608" s="31" t="s">
        <v>15</v>
      </c>
      <c r="F608" s="32" t="s">
        <v>42</v>
      </c>
      <c r="G608" s="112">
        <v>0</v>
      </c>
      <c r="H608" s="113">
        <v>0</v>
      </c>
      <c r="I608" s="104">
        <v>0</v>
      </c>
      <c r="J608" s="29"/>
    </row>
    <row r="609" spans="1:10" s="22" customFormat="1" ht="15" customHeight="1" x14ac:dyDescent="0.2">
      <c r="A609" s="58"/>
      <c r="B609" s="57"/>
      <c r="C609" s="38" t="s">
        <v>43</v>
      </c>
      <c r="D609" s="31" t="s">
        <v>15</v>
      </c>
      <c r="E609" s="31" t="s">
        <v>15</v>
      </c>
      <c r="F609" s="32" t="s">
        <v>44</v>
      </c>
      <c r="G609" s="112">
        <v>0</v>
      </c>
      <c r="H609" s="113">
        <v>0</v>
      </c>
      <c r="I609" s="104">
        <v>0</v>
      </c>
      <c r="J609" s="29"/>
    </row>
    <row r="610" spans="1:10" s="22" customFormat="1" ht="15" customHeight="1" x14ac:dyDescent="0.2">
      <c r="A610" s="58"/>
      <c r="B610" s="57"/>
      <c r="C610" s="38" t="s">
        <v>45</v>
      </c>
      <c r="D610" s="31" t="s">
        <v>15</v>
      </c>
      <c r="E610" s="31" t="s">
        <v>15</v>
      </c>
      <c r="F610" s="32" t="s">
        <v>46</v>
      </c>
      <c r="G610" s="112">
        <v>0</v>
      </c>
      <c r="H610" s="113">
        <v>270</v>
      </c>
      <c r="I610" s="104">
        <v>266.42</v>
      </c>
      <c r="J610" s="29"/>
    </row>
    <row r="611" spans="1:10" s="22" customFormat="1" ht="15" customHeight="1" x14ac:dyDescent="0.2">
      <c r="A611" s="58"/>
      <c r="B611" s="57"/>
      <c r="C611" s="39" t="s">
        <v>47</v>
      </c>
      <c r="D611" s="98" t="s">
        <v>15</v>
      </c>
      <c r="E611" s="98" t="s">
        <v>15</v>
      </c>
      <c r="F611" s="40" t="s">
        <v>48</v>
      </c>
      <c r="G611" s="112">
        <v>0</v>
      </c>
      <c r="H611" s="113">
        <v>5064</v>
      </c>
      <c r="I611" s="104">
        <v>5062.1899999999996</v>
      </c>
      <c r="J611" s="29"/>
    </row>
    <row r="612" spans="1:10" s="22" customFormat="1" ht="15" customHeight="1" x14ac:dyDescent="0.2">
      <c r="A612" s="58"/>
      <c r="B612" s="136" t="s">
        <v>140</v>
      </c>
      <c r="C612" s="137"/>
      <c r="D612" s="137"/>
      <c r="E612" s="137"/>
      <c r="F612" s="138"/>
      <c r="G612" s="114">
        <f>+SUM(G592:G611)-G604-G605-G598-G599</f>
        <v>5008334</v>
      </c>
      <c r="H612" s="114">
        <f>+SUM(H592:H611)-H604-H605-H598-H599</f>
        <v>6311048</v>
      </c>
      <c r="I612" s="70">
        <f>+SUM(I592:I611)-I604-I605-I598-I599</f>
        <v>6129422.75</v>
      </c>
      <c r="J612" s="29"/>
    </row>
    <row r="613" spans="1:10" s="22" customFormat="1" ht="15" customHeight="1" x14ac:dyDescent="0.2">
      <c r="A613" s="58"/>
      <c r="B613" s="142" t="s">
        <v>141</v>
      </c>
      <c r="C613" s="52" t="s">
        <v>14</v>
      </c>
      <c r="D613" s="31" t="s">
        <v>15</v>
      </c>
      <c r="E613" s="31" t="s">
        <v>15</v>
      </c>
      <c r="F613" s="32" t="s">
        <v>16</v>
      </c>
      <c r="G613" s="116">
        <v>0</v>
      </c>
      <c r="H613" s="117">
        <v>0</v>
      </c>
      <c r="I613" s="104">
        <v>0</v>
      </c>
      <c r="J613" s="29"/>
    </row>
    <row r="614" spans="1:10" s="22" customFormat="1" ht="15" customHeight="1" x14ac:dyDescent="0.2">
      <c r="A614" s="58"/>
      <c r="B614" s="143"/>
      <c r="C614" s="52" t="s">
        <v>17</v>
      </c>
      <c r="D614" s="31" t="s">
        <v>15</v>
      </c>
      <c r="E614" s="31" t="s">
        <v>15</v>
      </c>
      <c r="F614" s="32" t="s">
        <v>18</v>
      </c>
      <c r="G614" s="118">
        <v>0</v>
      </c>
      <c r="H614" s="113">
        <v>0</v>
      </c>
      <c r="I614" s="104">
        <v>0</v>
      </c>
      <c r="J614" s="29"/>
    </row>
    <row r="615" spans="1:10" s="22" customFormat="1" ht="15" customHeight="1" x14ac:dyDescent="0.2">
      <c r="A615" s="58"/>
      <c r="B615" s="57"/>
      <c r="C615" s="38" t="s">
        <v>19</v>
      </c>
      <c r="D615" s="31" t="s">
        <v>15</v>
      </c>
      <c r="E615" s="31" t="s">
        <v>15</v>
      </c>
      <c r="F615" s="32" t="s">
        <v>20</v>
      </c>
      <c r="G615" s="118">
        <v>0</v>
      </c>
      <c r="H615" s="113">
        <v>0</v>
      </c>
      <c r="I615" s="104">
        <v>0</v>
      </c>
      <c r="J615" s="29"/>
    </row>
    <row r="616" spans="1:10" s="22" customFormat="1" ht="15" customHeight="1" x14ac:dyDescent="0.2">
      <c r="A616" s="58"/>
      <c r="B616" s="57"/>
      <c r="C616" s="38" t="s">
        <v>21</v>
      </c>
      <c r="D616" s="31" t="s">
        <v>15</v>
      </c>
      <c r="E616" s="31" t="s">
        <v>15</v>
      </c>
      <c r="F616" s="32" t="s">
        <v>22</v>
      </c>
      <c r="G616" s="118">
        <v>2000</v>
      </c>
      <c r="H616" s="113">
        <v>2000</v>
      </c>
      <c r="I616" s="104">
        <v>486.53</v>
      </c>
      <c r="J616" s="29"/>
    </row>
    <row r="617" spans="1:10" s="22" customFormat="1" ht="15" customHeight="1" x14ac:dyDescent="0.2">
      <c r="A617" s="58"/>
      <c r="B617" s="57"/>
      <c r="C617" s="38" t="s">
        <v>23</v>
      </c>
      <c r="D617" s="31" t="s">
        <v>15</v>
      </c>
      <c r="E617" s="31" t="s">
        <v>15</v>
      </c>
      <c r="F617" s="32" t="s">
        <v>24</v>
      </c>
      <c r="G617" s="118">
        <v>0</v>
      </c>
      <c r="H617" s="113">
        <v>0</v>
      </c>
      <c r="I617" s="104">
        <v>0</v>
      </c>
      <c r="J617" s="29"/>
    </row>
    <row r="618" spans="1:10" s="22" customFormat="1" ht="15" customHeight="1" x14ac:dyDescent="0.2">
      <c r="A618" s="58"/>
      <c r="B618" s="57"/>
      <c r="C618" s="38" t="s">
        <v>25</v>
      </c>
      <c r="D618" s="31" t="s">
        <v>15</v>
      </c>
      <c r="E618" s="31" t="s">
        <v>15</v>
      </c>
      <c r="F618" s="32" t="s">
        <v>26</v>
      </c>
      <c r="G618" s="118">
        <v>5943729</v>
      </c>
      <c r="H618" s="113">
        <v>6664895</v>
      </c>
      <c r="I618" s="104">
        <v>6610080.6200000001</v>
      </c>
      <c r="J618" s="29"/>
    </row>
    <row r="619" spans="1:10" s="22" customFormat="1" ht="15" customHeight="1" x14ac:dyDescent="0.2">
      <c r="A619" s="58"/>
      <c r="B619" s="57"/>
      <c r="C619" s="38"/>
      <c r="D619" s="31"/>
      <c r="E619" s="31"/>
      <c r="F619" s="35" t="s">
        <v>27</v>
      </c>
      <c r="G619" s="118">
        <v>5941229</v>
      </c>
      <c r="H619" s="113">
        <v>6663070</v>
      </c>
      <c r="I619" s="104">
        <v>6608756.6500000004</v>
      </c>
      <c r="J619" s="29"/>
    </row>
    <row r="620" spans="1:10" s="22" customFormat="1" ht="15" customHeight="1" x14ac:dyDescent="0.2">
      <c r="A620" s="58"/>
      <c r="B620" s="57"/>
      <c r="C620" s="38"/>
      <c r="D620" s="31"/>
      <c r="E620" s="31"/>
      <c r="F620" s="36" t="s">
        <v>28</v>
      </c>
      <c r="G620" s="118">
        <v>0</v>
      </c>
      <c r="H620" s="113">
        <v>0</v>
      </c>
      <c r="I620" s="104">
        <v>0</v>
      </c>
      <c r="J620" s="29"/>
    </row>
    <row r="621" spans="1:10" s="22" customFormat="1" ht="15" customHeight="1" x14ac:dyDescent="0.2">
      <c r="A621" s="58"/>
      <c r="B621" s="57"/>
      <c r="C621" s="38" t="s">
        <v>29</v>
      </c>
      <c r="D621" s="31" t="s">
        <v>15</v>
      </c>
      <c r="E621" s="31" t="s">
        <v>15</v>
      </c>
      <c r="F621" s="32" t="s">
        <v>30</v>
      </c>
      <c r="G621" s="118">
        <v>138000</v>
      </c>
      <c r="H621" s="113">
        <v>138483</v>
      </c>
      <c r="I621" s="104">
        <v>70300.11</v>
      </c>
      <c r="J621" s="29"/>
    </row>
    <row r="622" spans="1:10" s="22" customFormat="1" ht="15" customHeight="1" x14ac:dyDescent="0.2">
      <c r="A622" s="58"/>
      <c r="B622" s="57"/>
      <c r="C622" s="38" t="s">
        <v>31</v>
      </c>
      <c r="D622" s="31" t="s">
        <v>15</v>
      </c>
      <c r="E622" s="31" t="s">
        <v>15</v>
      </c>
      <c r="F622" s="32" t="s">
        <v>32</v>
      </c>
      <c r="G622" s="118">
        <v>0</v>
      </c>
      <c r="H622" s="113">
        <v>0</v>
      </c>
      <c r="I622" s="104">
        <v>0</v>
      </c>
      <c r="J622" s="29"/>
    </row>
    <row r="623" spans="1:10" s="22" customFormat="1" ht="15" customHeight="1" x14ac:dyDescent="0.2">
      <c r="A623" s="58"/>
      <c r="B623" s="57"/>
      <c r="C623" s="38" t="s">
        <v>33</v>
      </c>
      <c r="D623" s="31" t="s">
        <v>15</v>
      </c>
      <c r="E623" s="31" t="s">
        <v>15</v>
      </c>
      <c r="F623" s="32" t="s">
        <v>34</v>
      </c>
      <c r="G623" s="118">
        <v>0</v>
      </c>
      <c r="H623" s="113">
        <v>0</v>
      </c>
      <c r="I623" s="104">
        <v>0</v>
      </c>
      <c r="J623" s="29"/>
    </row>
    <row r="624" spans="1:10" s="22" customFormat="1" ht="15" customHeight="1" x14ac:dyDescent="0.2">
      <c r="A624" s="58"/>
      <c r="B624" s="57"/>
      <c r="C624" s="38" t="s">
        <v>35</v>
      </c>
      <c r="D624" s="31" t="s">
        <v>15</v>
      </c>
      <c r="E624" s="31" t="s">
        <v>15</v>
      </c>
      <c r="F624" s="32" t="s">
        <v>36</v>
      </c>
      <c r="G624" s="118">
        <v>0</v>
      </c>
      <c r="H624" s="113">
        <v>604484</v>
      </c>
      <c r="I624" s="104">
        <v>559021.18999999994</v>
      </c>
      <c r="J624" s="29"/>
    </row>
    <row r="625" spans="1:10" s="22" customFormat="1" ht="15" customHeight="1" x14ac:dyDescent="0.2">
      <c r="A625" s="58"/>
      <c r="B625" s="57"/>
      <c r="C625" s="38"/>
      <c r="D625" s="31"/>
      <c r="E625" s="31"/>
      <c r="F625" s="35" t="s">
        <v>27</v>
      </c>
      <c r="G625" s="118">
        <v>0</v>
      </c>
      <c r="H625" s="113">
        <v>599079</v>
      </c>
      <c r="I625" s="104">
        <v>553616.36</v>
      </c>
      <c r="J625" s="29"/>
    </row>
    <row r="626" spans="1:10" s="22" customFormat="1" ht="15" customHeight="1" x14ac:dyDescent="0.2">
      <c r="A626" s="58"/>
      <c r="B626" s="57"/>
      <c r="C626" s="38"/>
      <c r="D626" s="31"/>
      <c r="E626" s="31"/>
      <c r="F626" s="36" t="s">
        <v>28</v>
      </c>
      <c r="G626" s="118">
        <v>0</v>
      </c>
      <c r="H626" s="113">
        <v>5405</v>
      </c>
      <c r="I626" s="104">
        <v>5404.83</v>
      </c>
      <c r="J626" s="29"/>
    </row>
    <row r="627" spans="1:10" s="22" customFormat="1" ht="15" customHeight="1" x14ac:dyDescent="0.2">
      <c r="A627" s="58"/>
      <c r="B627" s="57"/>
      <c r="C627" s="38" t="s">
        <v>37</v>
      </c>
      <c r="D627" s="31" t="s">
        <v>15</v>
      </c>
      <c r="E627" s="31" t="s">
        <v>15</v>
      </c>
      <c r="F627" s="32" t="s">
        <v>38</v>
      </c>
      <c r="G627" s="118">
        <v>0</v>
      </c>
      <c r="H627" s="113">
        <v>0</v>
      </c>
      <c r="I627" s="104">
        <v>0</v>
      </c>
      <c r="J627" s="29"/>
    </row>
    <row r="628" spans="1:10" s="22" customFormat="1" ht="15" customHeight="1" x14ac:dyDescent="0.2">
      <c r="A628" s="58"/>
      <c r="B628" s="57"/>
      <c r="C628" s="38" t="s">
        <v>39</v>
      </c>
      <c r="D628" s="31" t="s">
        <v>15</v>
      </c>
      <c r="E628" s="31" t="s">
        <v>15</v>
      </c>
      <c r="F628" s="32" t="s">
        <v>40</v>
      </c>
      <c r="G628" s="118">
        <v>0</v>
      </c>
      <c r="H628" s="113">
        <v>0</v>
      </c>
      <c r="I628" s="104">
        <v>0</v>
      </c>
      <c r="J628" s="29"/>
    </row>
    <row r="629" spans="1:10" s="22" customFormat="1" ht="15" customHeight="1" x14ac:dyDescent="0.2">
      <c r="A629" s="58"/>
      <c r="B629" s="57"/>
      <c r="C629" s="38" t="s">
        <v>41</v>
      </c>
      <c r="D629" s="31" t="s">
        <v>15</v>
      </c>
      <c r="E629" s="31" t="s">
        <v>15</v>
      </c>
      <c r="F629" s="32" t="s">
        <v>42</v>
      </c>
      <c r="G629" s="118">
        <v>0</v>
      </c>
      <c r="H629" s="113">
        <v>0</v>
      </c>
      <c r="I629" s="104">
        <v>0</v>
      </c>
      <c r="J629" s="29"/>
    </row>
    <row r="630" spans="1:10" s="22" customFormat="1" ht="15" customHeight="1" x14ac:dyDescent="0.2">
      <c r="A630" s="58"/>
      <c r="B630" s="57"/>
      <c r="C630" s="38" t="s">
        <v>43</v>
      </c>
      <c r="D630" s="31" t="s">
        <v>15</v>
      </c>
      <c r="E630" s="31" t="s">
        <v>15</v>
      </c>
      <c r="F630" s="32" t="s">
        <v>44</v>
      </c>
      <c r="G630" s="118">
        <v>0</v>
      </c>
      <c r="H630" s="113">
        <v>0</v>
      </c>
      <c r="I630" s="104">
        <v>0</v>
      </c>
      <c r="J630" s="29"/>
    </row>
    <row r="631" spans="1:10" s="22" customFormat="1" ht="15" customHeight="1" x14ac:dyDescent="0.2">
      <c r="A631" s="58"/>
      <c r="B631" s="57"/>
      <c r="C631" s="38" t="s">
        <v>45</v>
      </c>
      <c r="D631" s="31" t="s">
        <v>15</v>
      </c>
      <c r="E631" s="31" t="s">
        <v>15</v>
      </c>
      <c r="F631" s="32" t="s">
        <v>46</v>
      </c>
      <c r="G631" s="118">
        <v>0</v>
      </c>
      <c r="H631" s="113">
        <v>781</v>
      </c>
      <c r="I631" s="104">
        <v>780.9</v>
      </c>
      <c r="J631" s="29"/>
    </row>
    <row r="632" spans="1:10" s="22" customFormat="1" ht="15" customHeight="1" x14ac:dyDescent="0.2">
      <c r="A632" s="58"/>
      <c r="B632" s="57"/>
      <c r="C632" s="39" t="s">
        <v>47</v>
      </c>
      <c r="D632" s="98" t="s">
        <v>15</v>
      </c>
      <c r="E632" s="98" t="s">
        <v>15</v>
      </c>
      <c r="F632" s="40" t="s">
        <v>48</v>
      </c>
      <c r="G632" s="118">
        <v>0</v>
      </c>
      <c r="H632" s="113">
        <v>28752</v>
      </c>
      <c r="I632" s="104">
        <v>28747.39</v>
      </c>
      <c r="J632" s="29"/>
    </row>
    <row r="633" spans="1:10" s="22" customFormat="1" ht="15" customHeight="1" x14ac:dyDescent="0.2">
      <c r="A633" s="58"/>
      <c r="B633" s="136" t="s">
        <v>142</v>
      </c>
      <c r="C633" s="137"/>
      <c r="D633" s="137"/>
      <c r="E633" s="137"/>
      <c r="F633" s="138"/>
      <c r="G633" s="114">
        <f>+SUM(G613:G632)-G625-G626-G619-G620</f>
        <v>6083729</v>
      </c>
      <c r="H633" s="114">
        <f>+SUM(H613:H632)-H625-H626-H619-H620</f>
        <v>7439395</v>
      </c>
      <c r="I633" s="70">
        <f>+SUM(I613:I632)-I625-I626-I619-I620</f>
        <v>7269416.7400000002</v>
      </c>
      <c r="J633" s="29"/>
    </row>
    <row r="634" spans="1:10" s="22" customFormat="1" ht="15" customHeight="1" x14ac:dyDescent="0.2">
      <c r="A634" s="58"/>
      <c r="B634" s="142" t="s">
        <v>143</v>
      </c>
      <c r="C634" s="52" t="s">
        <v>14</v>
      </c>
      <c r="D634" s="31" t="s">
        <v>15</v>
      </c>
      <c r="E634" s="31" t="s">
        <v>15</v>
      </c>
      <c r="F634" s="32" t="s">
        <v>16</v>
      </c>
      <c r="G634" s="116">
        <v>0</v>
      </c>
      <c r="H634" s="117">
        <v>0</v>
      </c>
      <c r="I634" s="104">
        <v>0</v>
      </c>
      <c r="J634" s="29"/>
    </row>
    <row r="635" spans="1:10" s="22" customFormat="1" ht="15" customHeight="1" x14ac:dyDescent="0.2">
      <c r="A635" s="58"/>
      <c r="B635" s="143"/>
      <c r="C635" s="52" t="s">
        <v>17</v>
      </c>
      <c r="D635" s="31" t="s">
        <v>15</v>
      </c>
      <c r="E635" s="31" t="s">
        <v>15</v>
      </c>
      <c r="F635" s="32" t="s">
        <v>18</v>
      </c>
      <c r="G635" s="118">
        <v>0</v>
      </c>
      <c r="H635" s="113">
        <v>0</v>
      </c>
      <c r="I635" s="104">
        <v>0</v>
      </c>
      <c r="J635" s="29"/>
    </row>
    <row r="636" spans="1:10" s="22" customFormat="1" ht="15" customHeight="1" x14ac:dyDescent="0.2">
      <c r="A636" s="58"/>
      <c r="B636" s="57"/>
      <c r="C636" s="38" t="s">
        <v>19</v>
      </c>
      <c r="D636" s="31" t="s">
        <v>15</v>
      </c>
      <c r="E636" s="31" t="s">
        <v>15</v>
      </c>
      <c r="F636" s="32" t="s">
        <v>20</v>
      </c>
      <c r="G636" s="118">
        <v>0</v>
      </c>
      <c r="H636" s="113">
        <v>0</v>
      </c>
      <c r="I636" s="104">
        <v>0</v>
      </c>
      <c r="J636" s="29"/>
    </row>
    <row r="637" spans="1:10" s="22" customFormat="1" ht="15" customHeight="1" x14ac:dyDescent="0.2">
      <c r="A637" s="58"/>
      <c r="B637" s="57"/>
      <c r="C637" s="38" t="s">
        <v>21</v>
      </c>
      <c r="D637" s="31" t="s">
        <v>15</v>
      </c>
      <c r="E637" s="31" t="s">
        <v>15</v>
      </c>
      <c r="F637" s="32" t="s">
        <v>22</v>
      </c>
      <c r="G637" s="118">
        <v>3000</v>
      </c>
      <c r="H637" s="113">
        <v>3200</v>
      </c>
      <c r="I637" s="104">
        <v>1339.9</v>
      </c>
      <c r="J637" s="29"/>
    </row>
    <row r="638" spans="1:10" s="22" customFormat="1" ht="15" customHeight="1" x14ac:dyDescent="0.2">
      <c r="A638" s="58"/>
      <c r="B638" s="57"/>
      <c r="C638" s="38" t="s">
        <v>23</v>
      </c>
      <c r="D638" s="31" t="s">
        <v>15</v>
      </c>
      <c r="E638" s="31" t="s">
        <v>15</v>
      </c>
      <c r="F638" s="32" t="s">
        <v>24</v>
      </c>
      <c r="G638" s="118">
        <v>0</v>
      </c>
      <c r="H638" s="113">
        <v>0</v>
      </c>
      <c r="I638" s="104">
        <v>0</v>
      </c>
      <c r="J638" s="29"/>
    </row>
    <row r="639" spans="1:10" s="22" customFormat="1" ht="15" customHeight="1" x14ac:dyDescent="0.2">
      <c r="A639" s="58"/>
      <c r="B639" s="57"/>
      <c r="C639" s="38" t="s">
        <v>25</v>
      </c>
      <c r="D639" s="31" t="s">
        <v>15</v>
      </c>
      <c r="E639" s="31" t="s">
        <v>15</v>
      </c>
      <c r="F639" s="32" t="s">
        <v>26</v>
      </c>
      <c r="G639" s="118">
        <v>5202979</v>
      </c>
      <c r="H639" s="113">
        <v>5980928</v>
      </c>
      <c r="I639" s="104">
        <v>5952249.3699999992</v>
      </c>
      <c r="J639" s="29"/>
    </row>
    <row r="640" spans="1:10" s="22" customFormat="1" ht="15" customHeight="1" x14ac:dyDescent="0.2">
      <c r="A640" s="58"/>
      <c r="B640" s="57"/>
      <c r="C640" s="38"/>
      <c r="D640" s="31"/>
      <c r="E640" s="31"/>
      <c r="F640" s="35" t="s">
        <v>27</v>
      </c>
      <c r="G640" s="118">
        <v>5200979</v>
      </c>
      <c r="H640" s="113">
        <v>5978562</v>
      </c>
      <c r="I640" s="104">
        <v>5950650.9699999997</v>
      </c>
      <c r="J640" s="29"/>
    </row>
    <row r="641" spans="1:10" s="22" customFormat="1" ht="15" customHeight="1" x14ac:dyDescent="0.2">
      <c r="A641" s="58"/>
      <c r="B641" s="57"/>
      <c r="C641" s="38"/>
      <c r="D641" s="31"/>
      <c r="E641" s="31"/>
      <c r="F641" s="36" t="s">
        <v>28</v>
      </c>
      <c r="G641" s="118">
        <v>0</v>
      </c>
      <c r="H641" s="113">
        <v>0</v>
      </c>
      <c r="I641" s="104">
        <v>0</v>
      </c>
      <c r="J641" s="29"/>
    </row>
    <row r="642" spans="1:10" s="22" customFormat="1" ht="15" customHeight="1" x14ac:dyDescent="0.2">
      <c r="A642" s="58"/>
      <c r="B642" s="57"/>
      <c r="C642" s="38" t="s">
        <v>29</v>
      </c>
      <c r="D642" s="31" t="s">
        <v>15</v>
      </c>
      <c r="E642" s="31" t="s">
        <v>15</v>
      </c>
      <c r="F642" s="32" t="s">
        <v>30</v>
      </c>
      <c r="G642" s="118">
        <v>140150</v>
      </c>
      <c r="H642" s="113">
        <v>147650</v>
      </c>
      <c r="I642" s="104">
        <v>124274.99</v>
      </c>
      <c r="J642" s="29"/>
    </row>
    <row r="643" spans="1:10" s="22" customFormat="1" ht="15" customHeight="1" x14ac:dyDescent="0.2">
      <c r="A643" s="58"/>
      <c r="B643" s="57"/>
      <c r="C643" s="38" t="s">
        <v>31</v>
      </c>
      <c r="D643" s="31" t="s">
        <v>15</v>
      </c>
      <c r="E643" s="31" t="s">
        <v>15</v>
      </c>
      <c r="F643" s="32" t="s">
        <v>32</v>
      </c>
      <c r="G643" s="118">
        <v>1000</v>
      </c>
      <c r="H643" s="113">
        <v>1000</v>
      </c>
      <c r="I643" s="104">
        <v>4.3899999999999997</v>
      </c>
      <c r="J643" s="29"/>
    </row>
    <row r="644" spans="1:10" s="22" customFormat="1" ht="15" customHeight="1" x14ac:dyDescent="0.2">
      <c r="A644" s="58"/>
      <c r="B644" s="57"/>
      <c r="C644" s="38" t="s">
        <v>33</v>
      </c>
      <c r="D644" s="31" t="s">
        <v>15</v>
      </c>
      <c r="E644" s="31" t="s">
        <v>15</v>
      </c>
      <c r="F644" s="32" t="s">
        <v>34</v>
      </c>
      <c r="G644" s="118">
        <v>0</v>
      </c>
      <c r="H644" s="113">
        <v>0</v>
      </c>
      <c r="I644" s="104">
        <v>0</v>
      </c>
      <c r="J644" s="29"/>
    </row>
    <row r="645" spans="1:10" s="22" customFormat="1" ht="15" customHeight="1" x14ac:dyDescent="0.2">
      <c r="A645" s="58"/>
      <c r="B645" s="57"/>
      <c r="C645" s="38" t="s">
        <v>35</v>
      </c>
      <c r="D645" s="31" t="s">
        <v>15</v>
      </c>
      <c r="E645" s="31" t="s">
        <v>15</v>
      </c>
      <c r="F645" s="32" t="s">
        <v>36</v>
      </c>
      <c r="G645" s="118">
        <v>0</v>
      </c>
      <c r="H645" s="113">
        <v>516246</v>
      </c>
      <c r="I645" s="104">
        <v>465531.83</v>
      </c>
      <c r="J645" s="29"/>
    </row>
    <row r="646" spans="1:10" s="22" customFormat="1" ht="15" customHeight="1" x14ac:dyDescent="0.2">
      <c r="A646" s="58"/>
      <c r="B646" s="57"/>
      <c r="C646" s="38"/>
      <c r="D646" s="31"/>
      <c r="E646" s="31"/>
      <c r="F646" s="35" t="s">
        <v>27</v>
      </c>
      <c r="G646" s="118">
        <v>0</v>
      </c>
      <c r="H646" s="113">
        <v>516246</v>
      </c>
      <c r="I646" s="104">
        <v>465531.83</v>
      </c>
      <c r="J646" s="29"/>
    </row>
    <row r="647" spans="1:10" s="22" customFormat="1" ht="15" customHeight="1" x14ac:dyDescent="0.2">
      <c r="A647" s="58"/>
      <c r="B647" s="57"/>
      <c r="C647" s="38"/>
      <c r="D647" s="31"/>
      <c r="E647" s="31"/>
      <c r="F647" s="36" t="s">
        <v>28</v>
      </c>
      <c r="G647" s="118">
        <v>0</v>
      </c>
      <c r="H647" s="113">
        <v>0</v>
      </c>
      <c r="I647" s="104">
        <v>0</v>
      </c>
      <c r="J647" s="29"/>
    </row>
    <row r="648" spans="1:10" s="22" customFormat="1" ht="15" customHeight="1" x14ac:dyDescent="0.2">
      <c r="A648" s="58"/>
      <c r="B648" s="57"/>
      <c r="C648" s="38" t="s">
        <v>37</v>
      </c>
      <c r="D648" s="31" t="s">
        <v>15</v>
      </c>
      <c r="E648" s="31" t="s">
        <v>15</v>
      </c>
      <c r="F648" s="32" t="s">
        <v>38</v>
      </c>
      <c r="G648" s="118">
        <v>0</v>
      </c>
      <c r="H648" s="113">
        <v>0</v>
      </c>
      <c r="I648" s="104">
        <v>0</v>
      </c>
      <c r="J648" s="29"/>
    </row>
    <row r="649" spans="1:10" s="22" customFormat="1" ht="15" customHeight="1" x14ac:dyDescent="0.2">
      <c r="A649" s="58"/>
      <c r="B649" s="57"/>
      <c r="C649" s="38" t="s">
        <v>39</v>
      </c>
      <c r="D649" s="31" t="s">
        <v>15</v>
      </c>
      <c r="E649" s="31" t="s">
        <v>15</v>
      </c>
      <c r="F649" s="32" t="s">
        <v>40</v>
      </c>
      <c r="G649" s="118">
        <v>0</v>
      </c>
      <c r="H649" s="113">
        <v>0</v>
      </c>
      <c r="I649" s="104">
        <v>0</v>
      </c>
      <c r="J649" s="29"/>
    </row>
    <row r="650" spans="1:10" s="22" customFormat="1" ht="15" customHeight="1" x14ac:dyDescent="0.2">
      <c r="A650" s="58"/>
      <c r="B650" s="57"/>
      <c r="C650" s="38" t="s">
        <v>41</v>
      </c>
      <c r="D650" s="31" t="s">
        <v>15</v>
      </c>
      <c r="E650" s="31" t="s">
        <v>15</v>
      </c>
      <c r="F650" s="32" t="s">
        <v>42</v>
      </c>
      <c r="G650" s="118">
        <v>0</v>
      </c>
      <c r="H650" s="113">
        <v>0</v>
      </c>
      <c r="I650" s="104">
        <v>0</v>
      </c>
      <c r="J650" s="29"/>
    </row>
    <row r="651" spans="1:10" s="22" customFormat="1" ht="15" customHeight="1" x14ac:dyDescent="0.2">
      <c r="A651" s="58"/>
      <c r="B651" s="57"/>
      <c r="C651" s="38" t="s">
        <v>43</v>
      </c>
      <c r="D651" s="31" t="s">
        <v>15</v>
      </c>
      <c r="E651" s="31" t="s">
        <v>15</v>
      </c>
      <c r="F651" s="32" t="s">
        <v>44</v>
      </c>
      <c r="G651" s="118">
        <v>0</v>
      </c>
      <c r="H651" s="113">
        <v>0</v>
      </c>
      <c r="I651" s="104">
        <v>0</v>
      </c>
      <c r="J651" s="29"/>
    </row>
    <row r="652" spans="1:10" s="22" customFormat="1" ht="15" customHeight="1" x14ac:dyDescent="0.2">
      <c r="A652" s="58"/>
      <c r="B652" s="57"/>
      <c r="C652" s="38" t="s">
        <v>45</v>
      </c>
      <c r="D652" s="31" t="s">
        <v>15</v>
      </c>
      <c r="E652" s="31" t="s">
        <v>15</v>
      </c>
      <c r="F652" s="32" t="s">
        <v>46</v>
      </c>
      <c r="G652" s="118">
        <v>0</v>
      </c>
      <c r="H652" s="113">
        <v>0</v>
      </c>
      <c r="I652" s="104">
        <v>0</v>
      </c>
      <c r="J652" s="29"/>
    </row>
    <row r="653" spans="1:10" s="22" customFormat="1" ht="15" customHeight="1" x14ac:dyDescent="0.2">
      <c r="A653" s="58"/>
      <c r="B653" s="57"/>
      <c r="C653" s="39" t="s">
        <v>47</v>
      </c>
      <c r="D653" s="98" t="s">
        <v>15</v>
      </c>
      <c r="E653" s="98" t="s">
        <v>15</v>
      </c>
      <c r="F653" s="40" t="s">
        <v>48</v>
      </c>
      <c r="G653" s="118">
        <v>0</v>
      </c>
      <c r="H653" s="113">
        <v>61462</v>
      </c>
      <c r="I653" s="104">
        <v>61458.91</v>
      </c>
      <c r="J653" s="29"/>
    </row>
    <row r="654" spans="1:10" s="22" customFormat="1" ht="15" customHeight="1" x14ac:dyDescent="0.2">
      <c r="A654" s="58"/>
      <c r="B654" s="136" t="s">
        <v>144</v>
      </c>
      <c r="C654" s="137"/>
      <c r="D654" s="137"/>
      <c r="E654" s="137"/>
      <c r="F654" s="138"/>
      <c r="G654" s="114">
        <f>+SUM(G634:G653)-G646-G647-G640-G641</f>
        <v>5347129</v>
      </c>
      <c r="H654" s="114">
        <f>+SUM(H634:H653)-H646-H647-H640-H641</f>
        <v>6710486</v>
      </c>
      <c r="I654" s="70">
        <f>+SUM(I634:I653)-I646-I647-I640-I641</f>
        <v>6604859.3899999997</v>
      </c>
      <c r="J654" s="29"/>
    </row>
    <row r="655" spans="1:10" s="22" customFormat="1" ht="15" customHeight="1" x14ac:dyDescent="0.2">
      <c r="A655" s="58"/>
      <c r="B655" s="142" t="s">
        <v>145</v>
      </c>
      <c r="C655" s="52" t="s">
        <v>14</v>
      </c>
      <c r="D655" s="31" t="s">
        <v>15</v>
      </c>
      <c r="E655" s="31" t="s">
        <v>15</v>
      </c>
      <c r="F655" s="32" t="s">
        <v>16</v>
      </c>
      <c r="G655" s="116">
        <v>0</v>
      </c>
      <c r="H655" s="117">
        <v>0</v>
      </c>
      <c r="I655" s="48">
        <v>0</v>
      </c>
      <c r="J655" s="29"/>
    </row>
    <row r="656" spans="1:10" s="22" customFormat="1" ht="15" customHeight="1" x14ac:dyDescent="0.2">
      <c r="A656" s="58"/>
      <c r="B656" s="143"/>
      <c r="C656" s="52" t="s">
        <v>17</v>
      </c>
      <c r="D656" s="31" t="s">
        <v>15</v>
      </c>
      <c r="E656" s="31" t="s">
        <v>15</v>
      </c>
      <c r="F656" s="32" t="s">
        <v>18</v>
      </c>
      <c r="G656" s="118">
        <v>0</v>
      </c>
      <c r="H656" s="113">
        <v>0</v>
      </c>
      <c r="I656" s="104">
        <v>0</v>
      </c>
      <c r="J656" s="29"/>
    </row>
    <row r="657" spans="1:10" s="22" customFormat="1" ht="15" customHeight="1" x14ac:dyDescent="0.2">
      <c r="A657" s="58"/>
      <c r="B657" s="57"/>
      <c r="C657" s="38" t="s">
        <v>19</v>
      </c>
      <c r="D657" s="31" t="s">
        <v>15</v>
      </c>
      <c r="E657" s="31" t="s">
        <v>15</v>
      </c>
      <c r="F657" s="32" t="s">
        <v>20</v>
      </c>
      <c r="G657" s="118">
        <v>0</v>
      </c>
      <c r="H657" s="113">
        <v>0</v>
      </c>
      <c r="I657" s="104">
        <v>0</v>
      </c>
      <c r="J657" s="29"/>
    </row>
    <row r="658" spans="1:10" s="22" customFormat="1" ht="15" customHeight="1" x14ac:dyDescent="0.2">
      <c r="A658" s="58"/>
      <c r="B658" s="57"/>
      <c r="C658" s="38" t="s">
        <v>21</v>
      </c>
      <c r="D658" s="31" t="s">
        <v>15</v>
      </c>
      <c r="E658" s="31" t="s">
        <v>15</v>
      </c>
      <c r="F658" s="32" t="s">
        <v>22</v>
      </c>
      <c r="G658" s="118">
        <v>100</v>
      </c>
      <c r="H658" s="113">
        <v>100</v>
      </c>
      <c r="I658" s="104">
        <v>0</v>
      </c>
      <c r="J658" s="29"/>
    </row>
    <row r="659" spans="1:10" s="22" customFormat="1" ht="15" customHeight="1" x14ac:dyDescent="0.2">
      <c r="A659" s="58"/>
      <c r="B659" s="57"/>
      <c r="C659" s="38" t="s">
        <v>23</v>
      </c>
      <c r="D659" s="31" t="s">
        <v>15</v>
      </c>
      <c r="E659" s="31" t="s">
        <v>15</v>
      </c>
      <c r="F659" s="32" t="s">
        <v>24</v>
      </c>
      <c r="G659" s="118">
        <v>0</v>
      </c>
      <c r="H659" s="113">
        <v>0</v>
      </c>
      <c r="I659" s="104">
        <v>0</v>
      </c>
      <c r="J659" s="29"/>
    </row>
    <row r="660" spans="1:10" s="22" customFormat="1" ht="15" customHeight="1" x14ac:dyDescent="0.2">
      <c r="A660" s="58"/>
      <c r="B660" s="57"/>
      <c r="C660" s="38" t="s">
        <v>25</v>
      </c>
      <c r="D660" s="31" t="s">
        <v>15</v>
      </c>
      <c r="E660" s="31" t="s">
        <v>15</v>
      </c>
      <c r="F660" s="32" t="s">
        <v>26</v>
      </c>
      <c r="G660" s="118">
        <v>758642</v>
      </c>
      <c r="H660" s="113">
        <v>817150</v>
      </c>
      <c r="I660" s="104">
        <v>808717.16</v>
      </c>
      <c r="J660" s="29"/>
    </row>
    <row r="661" spans="1:10" s="22" customFormat="1" ht="15" customHeight="1" x14ac:dyDescent="0.2">
      <c r="A661" s="58"/>
      <c r="B661" s="57"/>
      <c r="C661" s="38"/>
      <c r="D661" s="31"/>
      <c r="E661" s="31"/>
      <c r="F661" s="35" t="s">
        <v>27</v>
      </c>
      <c r="G661" s="118">
        <v>757542</v>
      </c>
      <c r="H661" s="113">
        <v>811732</v>
      </c>
      <c r="I661" s="104">
        <v>803299.36</v>
      </c>
      <c r="J661" s="29"/>
    </row>
    <row r="662" spans="1:10" s="22" customFormat="1" ht="15" customHeight="1" x14ac:dyDescent="0.2">
      <c r="A662" s="58"/>
      <c r="B662" s="57"/>
      <c r="C662" s="38"/>
      <c r="D662" s="31"/>
      <c r="E662" s="31"/>
      <c r="F662" s="36" t="s">
        <v>28</v>
      </c>
      <c r="G662" s="118">
        <v>0</v>
      </c>
      <c r="H662" s="113">
        <v>0</v>
      </c>
      <c r="I662" s="104">
        <v>0</v>
      </c>
      <c r="J662" s="29"/>
    </row>
    <row r="663" spans="1:10" s="22" customFormat="1" ht="15" customHeight="1" x14ac:dyDescent="0.2">
      <c r="A663" s="58"/>
      <c r="B663" s="57"/>
      <c r="C663" s="38" t="s">
        <v>29</v>
      </c>
      <c r="D663" s="31" t="s">
        <v>15</v>
      </c>
      <c r="E663" s="31" t="s">
        <v>15</v>
      </c>
      <c r="F663" s="32" t="s">
        <v>30</v>
      </c>
      <c r="G663" s="118">
        <v>17000</v>
      </c>
      <c r="H663" s="113">
        <v>17000</v>
      </c>
      <c r="I663" s="104">
        <v>12469.380000000001</v>
      </c>
      <c r="J663" s="29"/>
    </row>
    <row r="664" spans="1:10" s="22" customFormat="1" ht="15" customHeight="1" x14ac:dyDescent="0.2">
      <c r="A664" s="58"/>
      <c r="B664" s="57"/>
      <c r="C664" s="38" t="s">
        <v>31</v>
      </c>
      <c r="D664" s="31" t="s">
        <v>15</v>
      </c>
      <c r="E664" s="31" t="s">
        <v>15</v>
      </c>
      <c r="F664" s="32" t="s">
        <v>32</v>
      </c>
      <c r="G664" s="118">
        <v>0</v>
      </c>
      <c r="H664" s="113">
        <v>0</v>
      </c>
      <c r="I664" s="104">
        <v>0</v>
      </c>
      <c r="J664" s="29"/>
    </row>
    <row r="665" spans="1:10" s="22" customFormat="1" ht="15" customHeight="1" x14ac:dyDescent="0.2">
      <c r="A665" s="58"/>
      <c r="B665" s="57"/>
      <c r="C665" s="38" t="s">
        <v>33</v>
      </c>
      <c r="D665" s="31" t="s">
        <v>15</v>
      </c>
      <c r="E665" s="31" t="s">
        <v>15</v>
      </c>
      <c r="F665" s="32" t="s">
        <v>34</v>
      </c>
      <c r="G665" s="118">
        <v>0</v>
      </c>
      <c r="H665" s="113">
        <v>0</v>
      </c>
      <c r="I665" s="104">
        <v>0</v>
      </c>
      <c r="J665" s="29"/>
    </row>
    <row r="666" spans="1:10" s="22" customFormat="1" ht="15" customHeight="1" x14ac:dyDescent="0.2">
      <c r="A666" s="58"/>
      <c r="B666" s="57"/>
      <c r="C666" s="38" t="s">
        <v>35</v>
      </c>
      <c r="D666" s="31" t="s">
        <v>15</v>
      </c>
      <c r="E666" s="31" t="s">
        <v>15</v>
      </c>
      <c r="F666" s="32" t="s">
        <v>36</v>
      </c>
      <c r="G666" s="118">
        <v>0</v>
      </c>
      <c r="H666" s="113">
        <v>31632</v>
      </c>
      <c r="I666" s="104">
        <v>25946.240000000002</v>
      </c>
      <c r="J666" s="29"/>
    </row>
    <row r="667" spans="1:10" s="22" customFormat="1" ht="15" customHeight="1" x14ac:dyDescent="0.2">
      <c r="A667" s="58"/>
      <c r="B667" s="57"/>
      <c r="C667" s="38"/>
      <c r="D667" s="31"/>
      <c r="E667" s="31"/>
      <c r="F667" s="35" t="s">
        <v>27</v>
      </c>
      <c r="G667" s="118">
        <v>0</v>
      </c>
      <c r="H667" s="113">
        <v>31632</v>
      </c>
      <c r="I667" s="104">
        <v>25946.240000000002</v>
      </c>
      <c r="J667" s="29"/>
    </row>
    <row r="668" spans="1:10" s="22" customFormat="1" ht="15" customHeight="1" x14ac:dyDescent="0.2">
      <c r="A668" s="58"/>
      <c r="B668" s="57"/>
      <c r="C668" s="38"/>
      <c r="D668" s="31"/>
      <c r="E668" s="31"/>
      <c r="F668" s="36" t="s">
        <v>28</v>
      </c>
      <c r="G668" s="118">
        <v>0</v>
      </c>
      <c r="H668" s="113">
        <v>0</v>
      </c>
      <c r="I668" s="104">
        <v>0</v>
      </c>
      <c r="J668" s="29"/>
    </row>
    <row r="669" spans="1:10" s="22" customFormat="1" ht="15" customHeight="1" x14ac:dyDescent="0.2">
      <c r="A669" s="58"/>
      <c r="B669" s="57"/>
      <c r="C669" s="38" t="s">
        <v>37</v>
      </c>
      <c r="D669" s="31" t="s">
        <v>15</v>
      </c>
      <c r="E669" s="31" t="s">
        <v>15</v>
      </c>
      <c r="F669" s="32" t="s">
        <v>38</v>
      </c>
      <c r="G669" s="118">
        <v>0</v>
      </c>
      <c r="H669" s="113">
        <v>0</v>
      </c>
      <c r="I669" s="104">
        <v>0</v>
      </c>
      <c r="J669" s="29"/>
    </row>
    <row r="670" spans="1:10" s="22" customFormat="1" ht="15" customHeight="1" x14ac:dyDescent="0.2">
      <c r="A670" s="58"/>
      <c r="B670" s="57"/>
      <c r="C670" s="38" t="s">
        <v>39</v>
      </c>
      <c r="D670" s="31" t="s">
        <v>15</v>
      </c>
      <c r="E670" s="31" t="s">
        <v>15</v>
      </c>
      <c r="F670" s="32" t="s">
        <v>40</v>
      </c>
      <c r="G670" s="118">
        <v>0</v>
      </c>
      <c r="H670" s="113">
        <v>0</v>
      </c>
      <c r="I670" s="104">
        <v>0</v>
      </c>
      <c r="J670" s="29"/>
    </row>
    <row r="671" spans="1:10" s="22" customFormat="1" ht="15" customHeight="1" x14ac:dyDescent="0.2">
      <c r="A671" s="58"/>
      <c r="B671" s="57"/>
      <c r="C671" s="38" t="s">
        <v>41</v>
      </c>
      <c r="D671" s="31" t="s">
        <v>15</v>
      </c>
      <c r="E671" s="31" t="s">
        <v>15</v>
      </c>
      <c r="F671" s="32" t="s">
        <v>42</v>
      </c>
      <c r="G671" s="118">
        <v>0</v>
      </c>
      <c r="H671" s="113">
        <v>0</v>
      </c>
      <c r="I671" s="104">
        <v>0</v>
      </c>
      <c r="J671" s="29"/>
    </row>
    <row r="672" spans="1:10" s="22" customFormat="1" ht="15" customHeight="1" x14ac:dyDescent="0.2">
      <c r="A672" s="58"/>
      <c r="B672" s="57"/>
      <c r="C672" s="38" t="s">
        <v>43</v>
      </c>
      <c r="D672" s="31" t="s">
        <v>15</v>
      </c>
      <c r="E672" s="31" t="s">
        <v>15</v>
      </c>
      <c r="F672" s="32" t="s">
        <v>44</v>
      </c>
      <c r="G672" s="118">
        <v>0</v>
      </c>
      <c r="H672" s="113">
        <v>0</v>
      </c>
      <c r="I672" s="104">
        <v>0</v>
      </c>
      <c r="J672" s="29"/>
    </row>
    <row r="673" spans="1:10" s="22" customFormat="1" ht="15" customHeight="1" x14ac:dyDescent="0.2">
      <c r="A673" s="58"/>
      <c r="B673" s="57"/>
      <c r="C673" s="38" t="s">
        <v>45</v>
      </c>
      <c r="D673" s="31" t="s">
        <v>15</v>
      </c>
      <c r="E673" s="31" t="s">
        <v>15</v>
      </c>
      <c r="F673" s="32" t="s">
        <v>46</v>
      </c>
      <c r="G673" s="118">
        <v>0</v>
      </c>
      <c r="H673" s="113">
        <v>250</v>
      </c>
      <c r="I673" s="104">
        <v>250</v>
      </c>
      <c r="J673" s="29"/>
    </row>
    <row r="674" spans="1:10" s="22" customFormat="1" ht="15" customHeight="1" x14ac:dyDescent="0.2">
      <c r="A674" s="58"/>
      <c r="B674" s="57"/>
      <c r="C674" s="39" t="s">
        <v>47</v>
      </c>
      <c r="D674" s="98" t="s">
        <v>15</v>
      </c>
      <c r="E674" s="98" t="s">
        <v>15</v>
      </c>
      <c r="F674" s="40" t="s">
        <v>48</v>
      </c>
      <c r="G674" s="118">
        <v>0</v>
      </c>
      <c r="H674" s="113">
        <v>6189</v>
      </c>
      <c r="I674" s="104">
        <v>6185.58</v>
      </c>
      <c r="J674" s="29"/>
    </row>
    <row r="675" spans="1:10" s="22" customFormat="1" ht="15" customHeight="1" x14ac:dyDescent="0.2">
      <c r="A675" s="58"/>
      <c r="B675" s="136" t="s">
        <v>146</v>
      </c>
      <c r="C675" s="137"/>
      <c r="D675" s="137"/>
      <c r="E675" s="137"/>
      <c r="F675" s="138"/>
      <c r="G675" s="114">
        <f>+SUM(G655:G674)-G667-G668-G661-G662</f>
        <v>775742</v>
      </c>
      <c r="H675" s="114">
        <f>+SUM(H655:H674)-H667-H668-H661-H662</f>
        <v>872321</v>
      </c>
      <c r="I675" s="70">
        <f>+SUM(I655:I674)-I667-I668-I661-I662</f>
        <v>853568.36</v>
      </c>
      <c r="J675" s="29"/>
    </row>
    <row r="676" spans="1:10" s="22" customFormat="1" ht="15" customHeight="1" x14ac:dyDescent="0.2">
      <c r="A676" s="58"/>
      <c r="B676" s="142" t="s">
        <v>147</v>
      </c>
      <c r="C676" s="52" t="s">
        <v>14</v>
      </c>
      <c r="D676" s="31" t="s">
        <v>15</v>
      </c>
      <c r="E676" s="31" t="s">
        <v>15</v>
      </c>
      <c r="F676" s="32" t="s">
        <v>16</v>
      </c>
      <c r="G676" s="116">
        <v>0</v>
      </c>
      <c r="H676" s="117">
        <v>0</v>
      </c>
      <c r="I676" s="48">
        <v>0</v>
      </c>
      <c r="J676" s="29"/>
    </row>
    <row r="677" spans="1:10" s="22" customFormat="1" ht="15" customHeight="1" x14ac:dyDescent="0.2">
      <c r="A677" s="58"/>
      <c r="B677" s="143"/>
      <c r="C677" s="52" t="s">
        <v>17</v>
      </c>
      <c r="D677" s="31" t="s">
        <v>15</v>
      </c>
      <c r="E677" s="31" t="s">
        <v>15</v>
      </c>
      <c r="F677" s="32" t="s">
        <v>18</v>
      </c>
      <c r="G677" s="118">
        <v>0</v>
      </c>
      <c r="H677" s="113">
        <v>0</v>
      </c>
      <c r="I677" s="104">
        <v>0</v>
      </c>
      <c r="J677" s="29"/>
    </row>
    <row r="678" spans="1:10" s="22" customFormat="1" ht="15" customHeight="1" x14ac:dyDescent="0.2">
      <c r="A678" s="58"/>
      <c r="B678" s="57"/>
      <c r="C678" s="38" t="s">
        <v>19</v>
      </c>
      <c r="D678" s="31" t="s">
        <v>15</v>
      </c>
      <c r="E678" s="31" t="s">
        <v>15</v>
      </c>
      <c r="F678" s="32" t="s">
        <v>20</v>
      </c>
      <c r="G678" s="118">
        <v>0</v>
      </c>
      <c r="H678" s="113">
        <v>0</v>
      </c>
      <c r="I678" s="104">
        <v>0</v>
      </c>
      <c r="J678" s="29"/>
    </row>
    <row r="679" spans="1:10" s="22" customFormat="1" ht="15" customHeight="1" x14ac:dyDescent="0.2">
      <c r="A679" s="58"/>
      <c r="B679" s="57"/>
      <c r="C679" s="38" t="s">
        <v>21</v>
      </c>
      <c r="D679" s="31" t="s">
        <v>15</v>
      </c>
      <c r="E679" s="31" t="s">
        <v>15</v>
      </c>
      <c r="F679" s="32" t="s">
        <v>22</v>
      </c>
      <c r="G679" s="118">
        <v>565</v>
      </c>
      <c r="H679" s="113">
        <v>565</v>
      </c>
      <c r="I679" s="104">
        <v>275.04000000000002</v>
      </c>
      <c r="J679" s="29"/>
    </row>
    <row r="680" spans="1:10" s="22" customFormat="1" ht="15" customHeight="1" x14ac:dyDescent="0.2">
      <c r="A680" s="58"/>
      <c r="B680" s="57"/>
      <c r="C680" s="38" t="s">
        <v>23</v>
      </c>
      <c r="D680" s="31" t="s">
        <v>15</v>
      </c>
      <c r="E680" s="31" t="s">
        <v>15</v>
      </c>
      <c r="F680" s="32" t="s">
        <v>24</v>
      </c>
      <c r="G680" s="118">
        <v>0</v>
      </c>
      <c r="H680" s="113">
        <v>0</v>
      </c>
      <c r="I680" s="104">
        <v>0</v>
      </c>
      <c r="J680" s="29"/>
    </row>
    <row r="681" spans="1:10" s="22" customFormat="1" ht="15" customHeight="1" x14ac:dyDescent="0.2">
      <c r="A681" s="58"/>
      <c r="B681" s="57"/>
      <c r="C681" s="38" t="s">
        <v>25</v>
      </c>
      <c r="D681" s="31" t="s">
        <v>15</v>
      </c>
      <c r="E681" s="31" t="s">
        <v>15</v>
      </c>
      <c r="F681" s="32" t="s">
        <v>26</v>
      </c>
      <c r="G681" s="118">
        <v>1143984</v>
      </c>
      <c r="H681" s="113">
        <v>1289448</v>
      </c>
      <c r="I681" s="104">
        <v>1265939.18</v>
      </c>
      <c r="J681" s="29"/>
    </row>
    <row r="682" spans="1:10" s="22" customFormat="1" ht="15" customHeight="1" x14ac:dyDescent="0.2">
      <c r="A682" s="58"/>
      <c r="B682" s="57"/>
      <c r="C682" s="38"/>
      <c r="D682" s="31"/>
      <c r="E682" s="31"/>
      <c r="F682" s="35" t="s">
        <v>27</v>
      </c>
      <c r="G682" s="118">
        <v>1142184</v>
      </c>
      <c r="H682" s="113">
        <v>1287648</v>
      </c>
      <c r="I682" s="104">
        <v>1265424.73</v>
      </c>
      <c r="J682" s="29"/>
    </row>
    <row r="683" spans="1:10" s="22" customFormat="1" ht="15" customHeight="1" x14ac:dyDescent="0.2">
      <c r="A683" s="58"/>
      <c r="B683" s="57"/>
      <c r="C683" s="38"/>
      <c r="D683" s="31"/>
      <c r="E683" s="31"/>
      <c r="F683" s="36" t="s">
        <v>28</v>
      </c>
      <c r="G683" s="118">
        <v>0</v>
      </c>
      <c r="H683" s="113">
        <v>0</v>
      </c>
      <c r="I683" s="104">
        <v>0</v>
      </c>
      <c r="J683" s="29"/>
    </row>
    <row r="684" spans="1:10" s="22" customFormat="1" ht="15" customHeight="1" x14ac:dyDescent="0.2">
      <c r="A684" s="58"/>
      <c r="B684" s="57"/>
      <c r="C684" s="38" t="s">
        <v>29</v>
      </c>
      <c r="D684" s="31" t="s">
        <v>15</v>
      </c>
      <c r="E684" s="31" t="s">
        <v>15</v>
      </c>
      <c r="F684" s="32" t="s">
        <v>30</v>
      </c>
      <c r="G684" s="118">
        <v>82040</v>
      </c>
      <c r="H684" s="113">
        <v>82040</v>
      </c>
      <c r="I684" s="104">
        <v>32659.1</v>
      </c>
      <c r="J684" s="29"/>
    </row>
    <row r="685" spans="1:10" s="22" customFormat="1" ht="15" customHeight="1" x14ac:dyDescent="0.2">
      <c r="A685" s="58"/>
      <c r="B685" s="57"/>
      <c r="C685" s="38" t="s">
        <v>31</v>
      </c>
      <c r="D685" s="31" t="s">
        <v>15</v>
      </c>
      <c r="E685" s="31" t="s">
        <v>15</v>
      </c>
      <c r="F685" s="32" t="s">
        <v>32</v>
      </c>
      <c r="G685" s="118">
        <v>500</v>
      </c>
      <c r="H685" s="113">
        <v>19993</v>
      </c>
      <c r="I685" s="104">
        <v>16889.62</v>
      </c>
      <c r="J685" s="29"/>
    </row>
    <row r="686" spans="1:10" s="22" customFormat="1" ht="15" customHeight="1" x14ac:dyDescent="0.2">
      <c r="A686" s="58"/>
      <c r="B686" s="57"/>
      <c r="C686" s="38" t="s">
        <v>33</v>
      </c>
      <c r="D686" s="31" t="s">
        <v>15</v>
      </c>
      <c r="E686" s="31" t="s">
        <v>15</v>
      </c>
      <c r="F686" s="32" t="s">
        <v>34</v>
      </c>
      <c r="G686" s="118">
        <v>0</v>
      </c>
      <c r="H686" s="113">
        <v>0</v>
      </c>
      <c r="I686" s="104">
        <v>0</v>
      </c>
      <c r="J686" s="29"/>
    </row>
    <row r="687" spans="1:10" s="22" customFormat="1" ht="15" customHeight="1" x14ac:dyDescent="0.2">
      <c r="A687" s="58"/>
      <c r="B687" s="57"/>
      <c r="C687" s="38" t="s">
        <v>35</v>
      </c>
      <c r="D687" s="31" t="s">
        <v>15</v>
      </c>
      <c r="E687" s="31" t="s">
        <v>15</v>
      </c>
      <c r="F687" s="32" t="s">
        <v>36</v>
      </c>
      <c r="G687" s="118">
        <v>0</v>
      </c>
      <c r="H687" s="113">
        <v>153803</v>
      </c>
      <c r="I687" s="104">
        <v>131887.31</v>
      </c>
      <c r="J687" s="29"/>
    </row>
    <row r="688" spans="1:10" s="22" customFormat="1" ht="15" customHeight="1" x14ac:dyDescent="0.2">
      <c r="A688" s="58"/>
      <c r="B688" s="57"/>
      <c r="C688" s="38"/>
      <c r="D688" s="31"/>
      <c r="E688" s="31"/>
      <c r="F688" s="35" t="s">
        <v>27</v>
      </c>
      <c r="G688" s="118">
        <v>0</v>
      </c>
      <c r="H688" s="113">
        <v>153803</v>
      </c>
      <c r="I688" s="104">
        <v>131887.31</v>
      </c>
      <c r="J688" s="29"/>
    </row>
    <row r="689" spans="1:10" s="22" customFormat="1" ht="15" customHeight="1" x14ac:dyDescent="0.2">
      <c r="A689" s="58"/>
      <c r="B689" s="57"/>
      <c r="C689" s="38"/>
      <c r="D689" s="31"/>
      <c r="E689" s="31"/>
      <c r="F689" s="36" t="s">
        <v>28</v>
      </c>
      <c r="G689" s="118">
        <v>0</v>
      </c>
      <c r="H689" s="113">
        <v>0</v>
      </c>
      <c r="I689" s="104">
        <v>0</v>
      </c>
      <c r="J689" s="29"/>
    </row>
    <row r="690" spans="1:10" s="22" customFormat="1" ht="15" customHeight="1" x14ac:dyDescent="0.2">
      <c r="A690" s="58"/>
      <c r="B690" s="57"/>
      <c r="C690" s="38" t="s">
        <v>37</v>
      </c>
      <c r="D690" s="31" t="s">
        <v>15</v>
      </c>
      <c r="E690" s="31" t="s">
        <v>15</v>
      </c>
      <c r="F690" s="32" t="s">
        <v>38</v>
      </c>
      <c r="G690" s="118">
        <v>0</v>
      </c>
      <c r="H690" s="113">
        <v>0</v>
      </c>
      <c r="I690" s="104">
        <v>0</v>
      </c>
      <c r="J690" s="29"/>
    </row>
    <row r="691" spans="1:10" s="22" customFormat="1" ht="15" customHeight="1" x14ac:dyDescent="0.2">
      <c r="A691" s="58"/>
      <c r="B691" s="57"/>
      <c r="C691" s="38" t="s">
        <v>39</v>
      </c>
      <c r="D691" s="31" t="s">
        <v>15</v>
      </c>
      <c r="E691" s="31" t="s">
        <v>15</v>
      </c>
      <c r="F691" s="32" t="s">
        <v>40</v>
      </c>
      <c r="G691" s="118">
        <v>0</v>
      </c>
      <c r="H691" s="113">
        <v>0</v>
      </c>
      <c r="I691" s="104">
        <v>0</v>
      </c>
      <c r="J691" s="29"/>
    </row>
    <row r="692" spans="1:10" s="22" customFormat="1" ht="15" customHeight="1" x14ac:dyDescent="0.2">
      <c r="A692" s="58"/>
      <c r="B692" s="57"/>
      <c r="C692" s="38" t="s">
        <v>41</v>
      </c>
      <c r="D692" s="31" t="s">
        <v>15</v>
      </c>
      <c r="E692" s="31" t="s">
        <v>15</v>
      </c>
      <c r="F692" s="32" t="s">
        <v>42</v>
      </c>
      <c r="G692" s="118">
        <v>0</v>
      </c>
      <c r="H692" s="113">
        <v>0</v>
      </c>
      <c r="I692" s="104">
        <v>0</v>
      </c>
      <c r="J692" s="29"/>
    </row>
    <row r="693" spans="1:10" s="22" customFormat="1" ht="15" customHeight="1" x14ac:dyDescent="0.2">
      <c r="A693" s="58"/>
      <c r="B693" s="57"/>
      <c r="C693" s="38" t="s">
        <v>43</v>
      </c>
      <c r="D693" s="31" t="s">
        <v>15</v>
      </c>
      <c r="E693" s="31" t="s">
        <v>15</v>
      </c>
      <c r="F693" s="32" t="s">
        <v>44</v>
      </c>
      <c r="G693" s="118">
        <v>0</v>
      </c>
      <c r="H693" s="113">
        <v>0</v>
      </c>
      <c r="I693" s="104">
        <v>0</v>
      </c>
      <c r="J693" s="29"/>
    </row>
    <row r="694" spans="1:10" s="22" customFormat="1" ht="15" customHeight="1" x14ac:dyDescent="0.2">
      <c r="A694" s="58"/>
      <c r="B694" s="57"/>
      <c r="C694" s="38" t="s">
        <v>45</v>
      </c>
      <c r="D694" s="31" t="s">
        <v>15</v>
      </c>
      <c r="E694" s="31" t="s">
        <v>15</v>
      </c>
      <c r="F694" s="32" t="s">
        <v>46</v>
      </c>
      <c r="G694" s="118">
        <v>0</v>
      </c>
      <c r="H694" s="113">
        <v>726</v>
      </c>
      <c r="I694" s="104">
        <v>724.89</v>
      </c>
      <c r="J694" s="29"/>
    </row>
    <row r="695" spans="1:10" s="22" customFormat="1" ht="15" customHeight="1" x14ac:dyDescent="0.2">
      <c r="A695" s="58"/>
      <c r="B695" s="57"/>
      <c r="C695" s="39" t="s">
        <v>47</v>
      </c>
      <c r="D695" s="98" t="s">
        <v>15</v>
      </c>
      <c r="E695" s="98" t="s">
        <v>15</v>
      </c>
      <c r="F695" s="40" t="s">
        <v>48</v>
      </c>
      <c r="G695" s="118">
        <v>0</v>
      </c>
      <c r="H695" s="113">
        <v>1535</v>
      </c>
      <c r="I695" s="104">
        <v>1533.19</v>
      </c>
      <c r="J695" s="29"/>
    </row>
    <row r="696" spans="1:10" s="22" customFormat="1" ht="15" customHeight="1" x14ac:dyDescent="0.2">
      <c r="A696" s="58"/>
      <c r="B696" s="136" t="s">
        <v>148</v>
      </c>
      <c r="C696" s="137"/>
      <c r="D696" s="137"/>
      <c r="E696" s="137"/>
      <c r="F696" s="138"/>
      <c r="G696" s="114">
        <f>+SUM(G676:G695)-G688-G689-G682-G683</f>
        <v>1227089</v>
      </c>
      <c r="H696" s="114">
        <f>+SUM(H676:H695)-H688-H689-H682-H683</f>
        <v>1548110</v>
      </c>
      <c r="I696" s="70">
        <f>+SUM(I676:I695)-I688-I689-I682-I683</f>
        <v>1449908.3300000005</v>
      </c>
      <c r="J696" s="29"/>
    </row>
    <row r="697" spans="1:10" s="22" customFormat="1" ht="15" customHeight="1" x14ac:dyDescent="0.2">
      <c r="A697" s="58"/>
      <c r="B697" s="142" t="s">
        <v>149</v>
      </c>
      <c r="C697" s="52" t="s">
        <v>14</v>
      </c>
      <c r="D697" s="31" t="s">
        <v>15</v>
      </c>
      <c r="E697" s="31" t="s">
        <v>15</v>
      </c>
      <c r="F697" s="32" t="s">
        <v>16</v>
      </c>
      <c r="G697" s="116">
        <v>0</v>
      </c>
      <c r="H697" s="117">
        <v>0</v>
      </c>
      <c r="I697" s="48">
        <v>0</v>
      </c>
      <c r="J697" s="29"/>
    </row>
    <row r="698" spans="1:10" s="22" customFormat="1" ht="15" customHeight="1" x14ac:dyDescent="0.2">
      <c r="A698" s="58"/>
      <c r="B698" s="143"/>
      <c r="C698" s="52" t="s">
        <v>17</v>
      </c>
      <c r="D698" s="31" t="s">
        <v>15</v>
      </c>
      <c r="E698" s="31" t="s">
        <v>15</v>
      </c>
      <c r="F698" s="32" t="s">
        <v>18</v>
      </c>
      <c r="G698" s="118">
        <v>0</v>
      </c>
      <c r="H698" s="113">
        <v>0</v>
      </c>
      <c r="I698" s="104">
        <v>0</v>
      </c>
      <c r="J698" s="29"/>
    </row>
    <row r="699" spans="1:10" s="22" customFormat="1" ht="15" customHeight="1" x14ac:dyDescent="0.2">
      <c r="A699" s="58"/>
      <c r="B699" s="57"/>
      <c r="C699" s="38" t="s">
        <v>19</v>
      </c>
      <c r="D699" s="31" t="s">
        <v>15</v>
      </c>
      <c r="E699" s="31" t="s">
        <v>15</v>
      </c>
      <c r="F699" s="32" t="s">
        <v>20</v>
      </c>
      <c r="G699" s="118">
        <v>0</v>
      </c>
      <c r="H699" s="113">
        <v>0</v>
      </c>
      <c r="I699" s="104">
        <v>0</v>
      </c>
      <c r="J699" s="29"/>
    </row>
    <row r="700" spans="1:10" s="22" customFormat="1" ht="15" customHeight="1" x14ac:dyDescent="0.2">
      <c r="A700" s="58"/>
      <c r="B700" s="57"/>
      <c r="C700" s="38" t="s">
        <v>21</v>
      </c>
      <c r="D700" s="31" t="s">
        <v>15</v>
      </c>
      <c r="E700" s="31" t="s">
        <v>15</v>
      </c>
      <c r="F700" s="32" t="s">
        <v>22</v>
      </c>
      <c r="G700" s="118">
        <v>17000</v>
      </c>
      <c r="H700" s="113">
        <v>17000</v>
      </c>
      <c r="I700" s="104">
        <v>11487.17</v>
      </c>
      <c r="J700" s="29"/>
    </row>
    <row r="701" spans="1:10" s="22" customFormat="1" ht="15" customHeight="1" x14ac:dyDescent="0.2">
      <c r="A701" s="58"/>
      <c r="B701" s="57"/>
      <c r="C701" s="38" t="s">
        <v>23</v>
      </c>
      <c r="D701" s="31" t="s">
        <v>15</v>
      </c>
      <c r="E701" s="31" t="s">
        <v>15</v>
      </c>
      <c r="F701" s="32" t="s">
        <v>24</v>
      </c>
      <c r="G701" s="118">
        <v>0</v>
      </c>
      <c r="H701" s="113">
        <v>0</v>
      </c>
      <c r="I701" s="104">
        <v>0</v>
      </c>
      <c r="J701" s="29"/>
    </row>
    <row r="702" spans="1:10" s="22" customFormat="1" ht="15" customHeight="1" x14ac:dyDescent="0.2">
      <c r="A702" s="58"/>
      <c r="B702" s="57"/>
      <c r="C702" s="38" t="s">
        <v>25</v>
      </c>
      <c r="D702" s="31" t="s">
        <v>15</v>
      </c>
      <c r="E702" s="31" t="s">
        <v>15</v>
      </c>
      <c r="F702" s="32" t="s">
        <v>26</v>
      </c>
      <c r="G702" s="118">
        <v>10579398</v>
      </c>
      <c r="H702" s="113">
        <v>12163562</v>
      </c>
      <c r="I702" s="104">
        <v>12012378.25</v>
      </c>
      <c r="J702" s="29"/>
    </row>
    <row r="703" spans="1:10" s="22" customFormat="1" ht="15" customHeight="1" x14ac:dyDescent="0.2">
      <c r="A703" s="58"/>
      <c r="B703" s="57"/>
      <c r="C703" s="38"/>
      <c r="D703" s="31"/>
      <c r="E703" s="31"/>
      <c r="F703" s="35" t="s">
        <v>27</v>
      </c>
      <c r="G703" s="118">
        <v>10439398</v>
      </c>
      <c r="H703" s="113">
        <v>11998611</v>
      </c>
      <c r="I703" s="104">
        <v>11932503.24</v>
      </c>
      <c r="J703" s="29"/>
    </row>
    <row r="704" spans="1:10" s="22" customFormat="1" ht="15" customHeight="1" x14ac:dyDescent="0.2">
      <c r="A704" s="58"/>
      <c r="B704" s="57"/>
      <c r="C704" s="38"/>
      <c r="D704" s="31"/>
      <c r="E704" s="31"/>
      <c r="F704" s="36" t="s">
        <v>28</v>
      </c>
      <c r="G704" s="118">
        <v>0</v>
      </c>
      <c r="H704" s="113">
        <v>0</v>
      </c>
      <c r="I704" s="104">
        <v>0</v>
      </c>
      <c r="J704" s="29"/>
    </row>
    <row r="705" spans="1:10" s="22" customFormat="1" ht="15" customHeight="1" x14ac:dyDescent="0.2">
      <c r="A705" s="58"/>
      <c r="B705" s="57"/>
      <c r="C705" s="38" t="s">
        <v>29</v>
      </c>
      <c r="D705" s="31" t="s">
        <v>15</v>
      </c>
      <c r="E705" s="31" t="s">
        <v>15</v>
      </c>
      <c r="F705" s="32" t="s">
        <v>30</v>
      </c>
      <c r="G705" s="118">
        <v>385300</v>
      </c>
      <c r="H705" s="113">
        <v>385800</v>
      </c>
      <c r="I705" s="104">
        <v>227348.96999999997</v>
      </c>
      <c r="J705" s="29"/>
    </row>
    <row r="706" spans="1:10" s="22" customFormat="1" ht="15" customHeight="1" x14ac:dyDescent="0.2">
      <c r="A706" s="58"/>
      <c r="B706" s="57"/>
      <c r="C706" s="38" t="s">
        <v>31</v>
      </c>
      <c r="D706" s="31" t="s">
        <v>15</v>
      </c>
      <c r="E706" s="31" t="s">
        <v>15</v>
      </c>
      <c r="F706" s="32" t="s">
        <v>32</v>
      </c>
      <c r="G706" s="118">
        <v>5000</v>
      </c>
      <c r="H706" s="113">
        <v>5000</v>
      </c>
      <c r="I706" s="104">
        <v>841.52</v>
      </c>
      <c r="J706" s="29"/>
    </row>
    <row r="707" spans="1:10" s="22" customFormat="1" ht="15" customHeight="1" x14ac:dyDescent="0.2">
      <c r="A707" s="58"/>
      <c r="B707" s="57"/>
      <c r="C707" s="38" t="s">
        <v>33</v>
      </c>
      <c r="D707" s="31" t="s">
        <v>15</v>
      </c>
      <c r="E707" s="31" t="s">
        <v>15</v>
      </c>
      <c r="F707" s="32" t="s">
        <v>34</v>
      </c>
      <c r="G707" s="118">
        <v>0</v>
      </c>
      <c r="H707" s="113">
        <v>0</v>
      </c>
      <c r="I707" s="104">
        <v>0</v>
      </c>
      <c r="J707" s="29"/>
    </row>
    <row r="708" spans="1:10" s="22" customFormat="1" ht="15" customHeight="1" x14ac:dyDescent="0.2">
      <c r="A708" s="58"/>
      <c r="B708" s="57"/>
      <c r="C708" s="38" t="s">
        <v>35</v>
      </c>
      <c r="D708" s="31" t="s">
        <v>15</v>
      </c>
      <c r="E708" s="31" t="s">
        <v>15</v>
      </c>
      <c r="F708" s="32" t="s">
        <v>36</v>
      </c>
      <c r="G708" s="118">
        <v>0</v>
      </c>
      <c r="H708" s="113">
        <v>730211</v>
      </c>
      <c r="I708" s="104">
        <v>664615.09</v>
      </c>
      <c r="J708" s="29"/>
    </row>
    <row r="709" spans="1:10" s="22" customFormat="1" ht="15" customHeight="1" x14ac:dyDescent="0.2">
      <c r="A709" s="58"/>
      <c r="B709" s="57"/>
      <c r="C709" s="38"/>
      <c r="D709" s="31"/>
      <c r="E709" s="31"/>
      <c r="F709" s="35" t="s">
        <v>27</v>
      </c>
      <c r="G709" s="118">
        <v>0</v>
      </c>
      <c r="H709" s="113">
        <v>730211</v>
      </c>
      <c r="I709" s="104">
        <v>664615.09</v>
      </c>
      <c r="J709" s="29"/>
    </row>
    <row r="710" spans="1:10" s="22" customFormat="1" ht="15" customHeight="1" x14ac:dyDescent="0.2">
      <c r="A710" s="58"/>
      <c r="B710" s="57"/>
      <c r="C710" s="38"/>
      <c r="D710" s="31"/>
      <c r="E710" s="31"/>
      <c r="F710" s="36" t="s">
        <v>28</v>
      </c>
      <c r="G710" s="118">
        <v>0</v>
      </c>
      <c r="H710" s="113">
        <v>0</v>
      </c>
      <c r="I710" s="104">
        <v>0</v>
      </c>
      <c r="J710" s="29"/>
    </row>
    <row r="711" spans="1:10" s="22" customFormat="1" ht="15" customHeight="1" x14ac:dyDescent="0.2">
      <c r="A711" s="58"/>
      <c r="B711" s="57"/>
      <c r="C711" s="38" t="s">
        <v>37</v>
      </c>
      <c r="D711" s="31" t="s">
        <v>15</v>
      </c>
      <c r="E711" s="31" t="s">
        <v>15</v>
      </c>
      <c r="F711" s="32" t="s">
        <v>38</v>
      </c>
      <c r="G711" s="118">
        <v>0</v>
      </c>
      <c r="H711" s="113">
        <v>0</v>
      </c>
      <c r="I711" s="104">
        <v>0</v>
      </c>
      <c r="J711" s="29"/>
    </row>
    <row r="712" spans="1:10" s="22" customFormat="1" ht="15" customHeight="1" x14ac:dyDescent="0.2">
      <c r="A712" s="58"/>
      <c r="B712" s="57"/>
      <c r="C712" s="38" t="s">
        <v>39</v>
      </c>
      <c r="D712" s="31" t="s">
        <v>15</v>
      </c>
      <c r="E712" s="31" t="s">
        <v>15</v>
      </c>
      <c r="F712" s="32" t="s">
        <v>40</v>
      </c>
      <c r="G712" s="118">
        <v>0</v>
      </c>
      <c r="H712" s="113">
        <v>0</v>
      </c>
      <c r="I712" s="104">
        <v>0</v>
      </c>
      <c r="J712" s="29"/>
    </row>
    <row r="713" spans="1:10" s="22" customFormat="1" ht="15" customHeight="1" x14ac:dyDescent="0.2">
      <c r="A713" s="58"/>
      <c r="B713" s="57"/>
      <c r="C713" s="38" t="s">
        <v>41</v>
      </c>
      <c r="D713" s="31" t="s">
        <v>15</v>
      </c>
      <c r="E713" s="31" t="s">
        <v>15</v>
      </c>
      <c r="F713" s="32" t="s">
        <v>42</v>
      </c>
      <c r="G713" s="118">
        <v>0</v>
      </c>
      <c r="H713" s="113">
        <v>0</v>
      </c>
      <c r="I713" s="104">
        <v>0</v>
      </c>
      <c r="J713" s="29"/>
    </row>
    <row r="714" spans="1:10" s="22" customFormat="1" ht="15" customHeight="1" x14ac:dyDescent="0.2">
      <c r="A714" s="58"/>
      <c r="B714" s="57"/>
      <c r="C714" s="38" t="s">
        <v>43</v>
      </c>
      <c r="D714" s="31" t="s">
        <v>15</v>
      </c>
      <c r="E714" s="31" t="s">
        <v>15</v>
      </c>
      <c r="F714" s="32" t="s">
        <v>44</v>
      </c>
      <c r="G714" s="118">
        <v>0</v>
      </c>
      <c r="H714" s="113">
        <v>0</v>
      </c>
      <c r="I714" s="104">
        <v>0</v>
      </c>
      <c r="J714" s="29"/>
    </row>
    <row r="715" spans="1:10" s="22" customFormat="1" ht="15" customHeight="1" x14ac:dyDescent="0.2">
      <c r="A715" s="58"/>
      <c r="B715" s="57"/>
      <c r="C715" s="38" t="s">
        <v>45</v>
      </c>
      <c r="D715" s="31" t="s">
        <v>15</v>
      </c>
      <c r="E715" s="31" t="s">
        <v>15</v>
      </c>
      <c r="F715" s="32" t="s">
        <v>46</v>
      </c>
      <c r="G715" s="118">
        <v>0</v>
      </c>
      <c r="H715" s="113">
        <v>2431</v>
      </c>
      <c r="I715" s="104">
        <v>2429.35</v>
      </c>
      <c r="J715" s="29"/>
    </row>
    <row r="716" spans="1:10" s="22" customFormat="1" ht="15" customHeight="1" x14ac:dyDescent="0.2">
      <c r="A716" s="58"/>
      <c r="B716" s="57"/>
      <c r="C716" s="39" t="s">
        <v>47</v>
      </c>
      <c r="D716" s="98" t="s">
        <v>15</v>
      </c>
      <c r="E716" s="98" t="s">
        <v>15</v>
      </c>
      <c r="F716" s="40" t="s">
        <v>48</v>
      </c>
      <c r="G716" s="118">
        <v>0</v>
      </c>
      <c r="H716" s="113">
        <v>12176</v>
      </c>
      <c r="I716" s="104">
        <v>12173.24</v>
      </c>
      <c r="J716" s="29"/>
    </row>
    <row r="717" spans="1:10" s="22" customFormat="1" ht="15" customHeight="1" x14ac:dyDescent="0.2">
      <c r="A717" s="58"/>
      <c r="B717" s="136" t="s">
        <v>150</v>
      </c>
      <c r="C717" s="137"/>
      <c r="D717" s="137"/>
      <c r="E717" s="137"/>
      <c r="F717" s="138"/>
      <c r="G717" s="114">
        <f>+SUM(G697:G716)-G709-G710-G703-G704</f>
        <v>10986698</v>
      </c>
      <c r="H717" s="114">
        <f>+SUM(H697:H716)-H709-H710-H703-H704</f>
        <v>13316180</v>
      </c>
      <c r="I717" s="70">
        <f>+SUM(I697:I716)-I709-I710-I703-I704</f>
        <v>12931273.589999998</v>
      </c>
      <c r="J717" s="29"/>
    </row>
    <row r="718" spans="1:10" s="22" customFormat="1" ht="15" customHeight="1" x14ac:dyDescent="0.2">
      <c r="A718" s="58"/>
      <c r="B718" s="142" t="s">
        <v>151</v>
      </c>
      <c r="C718" s="52" t="s">
        <v>14</v>
      </c>
      <c r="D718" s="31" t="s">
        <v>15</v>
      </c>
      <c r="E718" s="31" t="s">
        <v>15</v>
      </c>
      <c r="F718" s="32" t="s">
        <v>16</v>
      </c>
      <c r="G718" s="116">
        <v>0</v>
      </c>
      <c r="H718" s="117">
        <v>0</v>
      </c>
      <c r="I718" s="48">
        <v>0</v>
      </c>
      <c r="J718" s="29"/>
    </row>
    <row r="719" spans="1:10" s="22" customFormat="1" ht="15" customHeight="1" x14ac:dyDescent="0.2">
      <c r="A719" s="58"/>
      <c r="B719" s="143"/>
      <c r="C719" s="52" t="s">
        <v>17</v>
      </c>
      <c r="D719" s="31" t="s">
        <v>15</v>
      </c>
      <c r="E719" s="31" t="s">
        <v>15</v>
      </c>
      <c r="F719" s="32" t="s">
        <v>18</v>
      </c>
      <c r="G719" s="118">
        <v>0</v>
      </c>
      <c r="H719" s="113">
        <v>0</v>
      </c>
      <c r="I719" s="104">
        <v>0</v>
      </c>
      <c r="J719" s="29"/>
    </row>
    <row r="720" spans="1:10" s="22" customFormat="1" ht="15" customHeight="1" x14ac:dyDescent="0.2">
      <c r="A720" s="58"/>
      <c r="B720" s="57"/>
      <c r="C720" s="38" t="s">
        <v>19</v>
      </c>
      <c r="D720" s="31" t="s">
        <v>15</v>
      </c>
      <c r="E720" s="31" t="s">
        <v>15</v>
      </c>
      <c r="F720" s="32" t="s">
        <v>20</v>
      </c>
      <c r="G720" s="118">
        <v>0</v>
      </c>
      <c r="H720" s="113">
        <v>0</v>
      </c>
      <c r="I720" s="104">
        <v>0</v>
      </c>
      <c r="J720" s="29"/>
    </row>
    <row r="721" spans="1:10" s="22" customFormat="1" ht="15" customHeight="1" x14ac:dyDescent="0.2">
      <c r="A721" s="58"/>
      <c r="B721" s="57"/>
      <c r="C721" s="38" t="s">
        <v>21</v>
      </c>
      <c r="D721" s="31" t="s">
        <v>15</v>
      </c>
      <c r="E721" s="31" t="s">
        <v>15</v>
      </c>
      <c r="F721" s="32" t="s">
        <v>22</v>
      </c>
      <c r="G721" s="118">
        <v>600</v>
      </c>
      <c r="H721" s="113">
        <v>1600</v>
      </c>
      <c r="I721" s="104">
        <v>1302.22</v>
      </c>
      <c r="J721" s="29"/>
    </row>
    <row r="722" spans="1:10" s="22" customFormat="1" ht="15" customHeight="1" x14ac:dyDescent="0.2">
      <c r="A722" s="58"/>
      <c r="B722" s="57"/>
      <c r="C722" s="38" t="s">
        <v>23</v>
      </c>
      <c r="D722" s="31" t="s">
        <v>15</v>
      </c>
      <c r="E722" s="31" t="s">
        <v>15</v>
      </c>
      <c r="F722" s="32" t="s">
        <v>24</v>
      </c>
      <c r="G722" s="118">
        <v>0</v>
      </c>
      <c r="H722" s="113">
        <v>0</v>
      </c>
      <c r="I722" s="104">
        <v>0</v>
      </c>
      <c r="J722" s="29"/>
    </row>
    <row r="723" spans="1:10" s="22" customFormat="1" ht="15" customHeight="1" x14ac:dyDescent="0.2">
      <c r="A723" s="58"/>
      <c r="B723" s="57"/>
      <c r="C723" s="38" t="s">
        <v>25</v>
      </c>
      <c r="D723" s="31" t="s">
        <v>15</v>
      </c>
      <c r="E723" s="31" t="s">
        <v>15</v>
      </c>
      <c r="F723" s="32" t="s">
        <v>26</v>
      </c>
      <c r="G723" s="118">
        <v>4645366</v>
      </c>
      <c r="H723" s="113">
        <v>5300231</v>
      </c>
      <c r="I723" s="104">
        <v>5248394.79</v>
      </c>
      <c r="J723" s="29"/>
    </row>
    <row r="724" spans="1:10" s="22" customFormat="1" ht="15" customHeight="1" x14ac:dyDescent="0.2">
      <c r="A724" s="58"/>
      <c r="B724" s="57"/>
      <c r="C724" s="38"/>
      <c r="D724" s="31"/>
      <c r="E724" s="31"/>
      <c r="F724" s="35" t="s">
        <v>27</v>
      </c>
      <c r="G724" s="118">
        <v>4641366</v>
      </c>
      <c r="H724" s="113">
        <v>5300231</v>
      </c>
      <c r="I724" s="104">
        <v>5248394.79</v>
      </c>
      <c r="J724" s="29"/>
    </row>
    <row r="725" spans="1:10" s="22" customFormat="1" ht="15" customHeight="1" x14ac:dyDescent="0.2">
      <c r="A725" s="58"/>
      <c r="B725" s="57"/>
      <c r="C725" s="38"/>
      <c r="D725" s="31"/>
      <c r="E725" s="31"/>
      <c r="F725" s="36" t="s">
        <v>28</v>
      </c>
      <c r="G725" s="118">
        <v>0</v>
      </c>
      <c r="H725" s="113">
        <v>0</v>
      </c>
      <c r="I725" s="104">
        <v>0</v>
      </c>
      <c r="J725" s="29"/>
    </row>
    <row r="726" spans="1:10" s="22" customFormat="1" ht="15" customHeight="1" x14ac:dyDescent="0.2">
      <c r="A726" s="58"/>
      <c r="B726" s="57"/>
      <c r="C726" s="38" t="s">
        <v>29</v>
      </c>
      <c r="D726" s="31" t="s">
        <v>15</v>
      </c>
      <c r="E726" s="31" t="s">
        <v>15</v>
      </c>
      <c r="F726" s="32" t="s">
        <v>30</v>
      </c>
      <c r="G726" s="118">
        <v>121800</v>
      </c>
      <c r="H726" s="113">
        <v>133382</v>
      </c>
      <c r="I726" s="104">
        <v>107898.59</v>
      </c>
      <c r="J726" s="29"/>
    </row>
    <row r="727" spans="1:10" s="22" customFormat="1" ht="15" customHeight="1" x14ac:dyDescent="0.2">
      <c r="A727" s="58"/>
      <c r="B727" s="57"/>
      <c r="C727" s="38" t="s">
        <v>31</v>
      </c>
      <c r="D727" s="31" t="s">
        <v>15</v>
      </c>
      <c r="E727" s="31" t="s">
        <v>15</v>
      </c>
      <c r="F727" s="32" t="s">
        <v>32</v>
      </c>
      <c r="G727" s="118">
        <v>2000</v>
      </c>
      <c r="H727" s="113">
        <v>3000</v>
      </c>
      <c r="I727" s="104">
        <v>1860</v>
      </c>
      <c r="J727" s="29"/>
    </row>
    <row r="728" spans="1:10" s="22" customFormat="1" ht="15" customHeight="1" x14ac:dyDescent="0.2">
      <c r="A728" s="58"/>
      <c r="B728" s="57"/>
      <c r="C728" s="38" t="s">
        <v>33</v>
      </c>
      <c r="D728" s="31" t="s">
        <v>15</v>
      </c>
      <c r="E728" s="31" t="s">
        <v>15</v>
      </c>
      <c r="F728" s="32" t="s">
        <v>34</v>
      </c>
      <c r="G728" s="118">
        <v>0</v>
      </c>
      <c r="H728" s="113">
        <v>0</v>
      </c>
      <c r="I728" s="104">
        <v>0</v>
      </c>
      <c r="J728" s="29"/>
    </row>
    <row r="729" spans="1:10" s="22" customFormat="1" ht="15" customHeight="1" x14ac:dyDescent="0.2">
      <c r="A729" s="58"/>
      <c r="B729" s="57"/>
      <c r="C729" s="38" t="s">
        <v>35</v>
      </c>
      <c r="D729" s="31" t="s">
        <v>15</v>
      </c>
      <c r="E729" s="31" t="s">
        <v>15</v>
      </c>
      <c r="F729" s="32" t="s">
        <v>36</v>
      </c>
      <c r="G729" s="118">
        <v>0</v>
      </c>
      <c r="H729" s="113">
        <v>604554</v>
      </c>
      <c r="I729" s="104">
        <v>555480.9</v>
      </c>
      <c r="J729" s="29"/>
    </row>
    <row r="730" spans="1:10" s="22" customFormat="1" ht="15" customHeight="1" x14ac:dyDescent="0.2">
      <c r="A730" s="58"/>
      <c r="B730" s="57"/>
      <c r="C730" s="38"/>
      <c r="D730" s="31"/>
      <c r="E730" s="31"/>
      <c r="F730" s="35" t="s">
        <v>27</v>
      </c>
      <c r="G730" s="118">
        <v>0</v>
      </c>
      <c r="H730" s="113">
        <v>603419</v>
      </c>
      <c r="I730" s="104">
        <v>554346.35</v>
      </c>
      <c r="J730" s="29"/>
    </row>
    <row r="731" spans="1:10" s="22" customFormat="1" ht="15" customHeight="1" x14ac:dyDescent="0.2">
      <c r="A731" s="58"/>
      <c r="B731" s="57"/>
      <c r="C731" s="38"/>
      <c r="D731" s="31"/>
      <c r="E731" s="31"/>
      <c r="F731" s="36" t="s">
        <v>28</v>
      </c>
      <c r="G731" s="118">
        <v>0</v>
      </c>
      <c r="H731" s="113">
        <v>1135</v>
      </c>
      <c r="I731" s="104">
        <v>1134.55</v>
      </c>
      <c r="J731" s="29"/>
    </row>
    <row r="732" spans="1:10" s="22" customFormat="1" ht="15" customHeight="1" x14ac:dyDescent="0.2">
      <c r="A732" s="58"/>
      <c r="B732" s="57"/>
      <c r="C732" s="38" t="s">
        <v>37</v>
      </c>
      <c r="D732" s="31" t="s">
        <v>15</v>
      </c>
      <c r="E732" s="31" t="s">
        <v>15</v>
      </c>
      <c r="F732" s="32" t="s">
        <v>38</v>
      </c>
      <c r="G732" s="118">
        <v>0</v>
      </c>
      <c r="H732" s="113">
        <v>0</v>
      </c>
      <c r="I732" s="104">
        <v>0</v>
      </c>
      <c r="J732" s="29"/>
    </row>
    <row r="733" spans="1:10" s="22" customFormat="1" ht="15" customHeight="1" x14ac:dyDescent="0.2">
      <c r="A733" s="58"/>
      <c r="B733" s="57"/>
      <c r="C733" s="38" t="s">
        <v>39</v>
      </c>
      <c r="D733" s="31" t="s">
        <v>15</v>
      </c>
      <c r="E733" s="31" t="s">
        <v>15</v>
      </c>
      <c r="F733" s="32" t="s">
        <v>40</v>
      </c>
      <c r="G733" s="118">
        <v>0</v>
      </c>
      <c r="H733" s="113">
        <v>0</v>
      </c>
      <c r="I733" s="104">
        <v>0</v>
      </c>
      <c r="J733" s="29"/>
    </row>
    <row r="734" spans="1:10" s="22" customFormat="1" ht="15" customHeight="1" x14ac:dyDescent="0.2">
      <c r="A734" s="58"/>
      <c r="B734" s="57"/>
      <c r="C734" s="38" t="s">
        <v>41</v>
      </c>
      <c r="D734" s="31" t="s">
        <v>15</v>
      </c>
      <c r="E734" s="31" t="s">
        <v>15</v>
      </c>
      <c r="F734" s="32" t="s">
        <v>42</v>
      </c>
      <c r="G734" s="118">
        <v>0</v>
      </c>
      <c r="H734" s="113">
        <v>0</v>
      </c>
      <c r="I734" s="104">
        <v>0</v>
      </c>
      <c r="J734" s="29"/>
    </row>
    <row r="735" spans="1:10" s="22" customFormat="1" ht="15" customHeight="1" x14ac:dyDescent="0.2">
      <c r="A735" s="58"/>
      <c r="B735" s="57"/>
      <c r="C735" s="38" t="s">
        <v>43</v>
      </c>
      <c r="D735" s="31" t="s">
        <v>15</v>
      </c>
      <c r="E735" s="31" t="s">
        <v>15</v>
      </c>
      <c r="F735" s="32" t="s">
        <v>44</v>
      </c>
      <c r="G735" s="118">
        <v>0</v>
      </c>
      <c r="H735" s="113">
        <v>0</v>
      </c>
      <c r="I735" s="104">
        <v>0</v>
      </c>
      <c r="J735" s="29"/>
    </row>
    <row r="736" spans="1:10" s="22" customFormat="1" ht="15" customHeight="1" x14ac:dyDescent="0.2">
      <c r="A736" s="58"/>
      <c r="B736" s="57"/>
      <c r="C736" s="38" t="s">
        <v>45</v>
      </c>
      <c r="D736" s="31" t="s">
        <v>15</v>
      </c>
      <c r="E736" s="31" t="s">
        <v>15</v>
      </c>
      <c r="F736" s="32" t="s">
        <v>46</v>
      </c>
      <c r="G736" s="118">
        <v>0</v>
      </c>
      <c r="H736" s="113">
        <v>10131</v>
      </c>
      <c r="I736" s="104">
        <v>10128.77</v>
      </c>
      <c r="J736" s="29"/>
    </row>
    <row r="737" spans="1:10" s="22" customFormat="1" ht="15" customHeight="1" x14ac:dyDescent="0.2">
      <c r="A737" s="58"/>
      <c r="B737" s="57"/>
      <c r="C737" s="39" t="s">
        <v>47</v>
      </c>
      <c r="D737" s="98" t="s">
        <v>15</v>
      </c>
      <c r="E737" s="98" t="s">
        <v>15</v>
      </c>
      <c r="F737" s="40" t="s">
        <v>48</v>
      </c>
      <c r="G737" s="118">
        <v>0</v>
      </c>
      <c r="H737" s="113">
        <v>15873</v>
      </c>
      <c r="I737" s="104">
        <v>15870.8</v>
      </c>
      <c r="J737" s="29"/>
    </row>
    <row r="738" spans="1:10" s="22" customFormat="1" ht="15" customHeight="1" x14ac:dyDescent="0.2">
      <c r="A738" s="58"/>
      <c r="B738" s="136" t="s">
        <v>152</v>
      </c>
      <c r="C738" s="137"/>
      <c r="D738" s="137"/>
      <c r="E738" s="137"/>
      <c r="F738" s="138"/>
      <c r="G738" s="114">
        <f>+SUM(G718:G737)-G730-G731-G724-G725</f>
        <v>4769766</v>
      </c>
      <c r="H738" s="114">
        <f>+SUM(H718:H737)-H730-H731-H724-H725</f>
        <v>6068771</v>
      </c>
      <c r="I738" s="70">
        <f>+SUM(I718:I737)-I730-I731-I724-I725</f>
        <v>5940936.0700000012</v>
      </c>
      <c r="J738" s="29"/>
    </row>
    <row r="739" spans="1:10" s="22" customFormat="1" ht="15" customHeight="1" x14ac:dyDescent="0.2">
      <c r="A739" s="58"/>
      <c r="B739" s="142" t="s">
        <v>153</v>
      </c>
      <c r="C739" s="52" t="s">
        <v>14</v>
      </c>
      <c r="D739" s="31" t="s">
        <v>15</v>
      </c>
      <c r="E739" s="31" t="s">
        <v>15</v>
      </c>
      <c r="F739" s="32" t="s">
        <v>16</v>
      </c>
      <c r="G739" s="116">
        <v>0</v>
      </c>
      <c r="H739" s="117">
        <v>0</v>
      </c>
      <c r="I739" s="48">
        <v>0</v>
      </c>
      <c r="J739" s="29"/>
    </row>
    <row r="740" spans="1:10" s="22" customFormat="1" ht="15" customHeight="1" x14ac:dyDescent="0.2">
      <c r="A740" s="58"/>
      <c r="B740" s="143"/>
      <c r="C740" s="52" t="s">
        <v>17</v>
      </c>
      <c r="D740" s="31" t="s">
        <v>15</v>
      </c>
      <c r="E740" s="31" t="s">
        <v>15</v>
      </c>
      <c r="F740" s="32" t="s">
        <v>18</v>
      </c>
      <c r="G740" s="118">
        <v>0</v>
      </c>
      <c r="H740" s="113">
        <v>0</v>
      </c>
      <c r="I740" s="104">
        <v>0</v>
      </c>
      <c r="J740" s="29"/>
    </row>
    <row r="741" spans="1:10" s="22" customFormat="1" ht="15" customHeight="1" x14ac:dyDescent="0.2">
      <c r="A741" s="58"/>
      <c r="B741" s="57"/>
      <c r="C741" s="38" t="s">
        <v>19</v>
      </c>
      <c r="D741" s="31" t="s">
        <v>15</v>
      </c>
      <c r="E741" s="31" t="s">
        <v>15</v>
      </c>
      <c r="F741" s="32" t="s">
        <v>20</v>
      </c>
      <c r="G741" s="118">
        <v>0</v>
      </c>
      <c r="H741" s="113">
        <v>0</v>
      </c>
      <c r="I741" s="104">
        <v>0</v>
      </c>
      <c r="J741" s="29"/>
    </row>
    <row r="742" spans="1:10" s="22" customFormat="1" ht="15" customHeight="1" x14ac:dyDescent="0.2">
      <c r="A742" s="58"/>
      <c r="B742" s="57"/>
      <c r="C742" s="38" t="s">
        <v>21</v>
      </c>
      <c r="D742" s="31" t="s">
        <v>15</v>
      </c>
      <c r="E742" s="31" t="s">
        <v>15</v>
      </c>
      <c r="F742" s="32" t="s">
        <v>22</v>
      </c>
      <c r="G742" s="118">
        <v>400</v>
      </c>
      <c r="H742" s="113">
        <v>200</v>
      </c>
      <c r="I742" s="104">
        <v>0</v>
      </c>
      <c r="J742" s="29"/>
    </row>
    <row r="743" spans="1:10" s="22" customFormat="1" ht="15" customHeight="1" x14ac:dyDescent="0.2">
      <c r="A743" s="58"/>
      <c r="B743" s="57"/>
      <c r="C743" s="38" t="s">
        <v>23</v>
      </c>
      <c r="D743" s="31" t="s">
        <v>15</v>
      </c>
      <c r="E743" s="31" t="s">
        <v>15</v>
      </c>
      <c r="F743" s="32" t="s">
        <v>24</v>
      </c>
      <c r="G743" s="118">
        <v>0</v>
      </c>
      <c r="H743" s="113">
        <v>0</v>
      </c>
      <c r="I743" s="104">
        <v>0</v>
      </c>
      <c r="J743" s="29"/>
    </row>
    <row r="744" spans="1:10" s="22" customFormat="1" ht="15" customHeight="1" x14ac:dyDescent="0.2">
      <c r="A744" s="58"/>
      <c r="B744" s="57"/>
      <c r="C744" s="38" t="s">
        <v>25</v>
      </c>
      <c r="D744" s="31" t="s">
        <v>15</v>
      </c>
      <c r="E744" s="31" t="s">
        <v>15</v>
      </c>
      <c r="F744" s="32" t="s">
        <v>26</v>
      </c>
      <c r="G744" s="118">
        <v>4433902</v>
      </c>
      <c r="H744" s="113">
        <v>4929644</v>
      </c>
      <c r="I744" s="104">
        <v>4899834.1399999997</v>
      </c>
      <c r="J744" s="29"/>
    </row>
    <row r="745" spans="1:10" s="22" customFormat="1" ht="15" customHeight="1" x14ac:dyDescent="0.2">
      <c r="A745" s="58"/>
      <c r="B745" s="57"/>
      <c r="C745" s="38"/>
      <c r="D745" s="31"/>
      <c r="E745" s="31"/>
      <c r="F745" s="35" t="s">
        <v>27</v>
      </c>
      <c r="G745" s="118">
        <v>4430902</v>
      </c>
      <c r="H745" s="113">
        <v>4926344</v>
      </c>
      <c r="I745" s="104">
        <v>4898668.43</v>
      </c>
      <c r="J745" s="29"/>
    </row>
    <row r="746" spans="1:10" s="22" customFormat="1" ht="15" customHeight="1" x14ac:dyDescent="0.2">
      <c r="A746" s="58"/>
      <c r="B746" s="57"/>
      <c r="C746" s="38"/>
      <c r="D746" s="31"/>
      <c r="E746" s="31"/>
      <c r="F746" s="36" t="s">
        <v>28</v>
      </c>
      <c r="G746" s="118">
        <v>0</v>
      </c>
      <c r="H746" s="113">
        <v>0</v>
      </c>
      <c r="I746" s="104">
        <v>0</v>
      </c>
      <c r="J746" s="29"/>
    </row>
    <row r="747" spans="1:10" s="22" customFormat="1" ht="15" customHeight="1" x14ac:dyDescent="0.2">
      <c r="A747" s="58"/>
      <c r="B747" s="57"/>
      <c r="C747" s="38" t="s">
        <v>29</v>
      </c>
      <c r="D747" s="31" t="s">
        <v>15</v>
      </c>
      <c r="E747" s="31" t="s">
        <v>15</v>
      </c>
      <c r="F747" s="32" t="s">
        <v>30</v>
      </c>
      <c r="G747" s="118">
        <v>223694</v>
      </c>
      <c r="H747" s="113">
        <v>123394</v>
      </c>
      <c r="I747" s="104">
        <v>67258.329999999987</v>
      </c>
      <c r="J747" s="29"/>
    </row>
    <row r="748" spans="1:10" s="22" customFormat="1" ht="15" customHeight="1" x14ac:dyDescent="0.2">
      <c r="A748" s="58"/>
      <c r="B748" s="57"/>
      <c r="C748" s="38" t="s">
        <v>31</v>
      </c>
      <c r="D748" s="31" t="s">
        <v>15</v>
      </c>
      <c r="E748" s="31" t="s">
        <v>15</v>
      </c>
      <c r="F748" s="32" t="s">
        <v>32</v>
      </c>
      <c r="G748" s="118">
        <v>500</v>
      </c>
      <c r="H748" s="113">
        <v>100</v>
      </c>
      <c r="I748" s="104">
        <v>0</v>
      </c>
      <c r="J748" s="29"/>
    </row>
    <row r="749" spans="1:10" s="22" customFormat="1" ht="15" customHeight="1" x14ac:dyDescent="0.2">
      <c r="A749" s="58"/>
      <c r="B749" s="57"/>
      <c r="C749" s="38" t="s">
        <v>33</v>
      </c>
      <c r="D749" s="31" t="s">
        <v>15</v>
      </c>
      <c r="E749" s="31" t="s">
        <v>15</v>
      </c>
      <c r="F749" s="32" t="s">
        <v>34</v>
      </c>
      <c r="G749" s="118">
        <v>0</v>
      </c>
      <c r="H749" s="113">
        <v>0</v>
      </c>
      <c r="I749" s="104">
        <v>0</v>
      </c>
      <c r="J749" s="29"/>
    </row>
    <row r="750" spans="1:10" s="22" customFormat="1" ht="15" customHeight="1" x14ac:dyDescent="0.2">
      <c r="A750" s="58"/>
      <c r="B750" s="57"/>
      <c r="C750" s="38" t="s">
        <v>35</v>
      </c>
      <c r="D750" s="31" t="s">
        <v>15</v>
      </c>
      <c r="E750" s="31" t="s">
        <v>15</v>
      </c>
      <c r="F750" s="32" t="s">
        <v>36</v>
      </c>
      <c r="G750" s="118">
        <v>0</v>
      </c>
      <c r="H750" s="113">
        <v>585035</v>
      </c>
      <c r="I750" s="104">
        <v>550615.95000000007</v>
      </c>
      <c r="J750" s="29"/>
    </row>
    <row r="751" spans="1:10" s="22" customFormat="1" ht="15" customHeight="1" x14ac:dyDescent="0.2">
      <c r="A751" s="58"/>
      <c r="B751" s="57"/>
      <c r="C751" s="38"/>
      <c r="D751" s="31"/>
      <c r="E751" s="31"/>
      <c r="F751" s="35" t="s">
        <v>27</v>
      </c>
      <c r="G751" s="118">
        <v>0</v>
      </c>
      <c r="H751" s="113">
        <v>574622</v>
      </c>
      <c r="I751" s="104">
        <v>540203.77</v>
      </c>
      <c r="J751" s="29"/>
    </row>
    <row r="752" spans="1:10" s="22" customFormat="1" ht="15" customHeight="1" x14ac:dyDescent="0.2">
      <c r="A752" s="58"/>
      <c r="B752" s="57"/>
      <c r="C752" s="38"/>
      <c r="D752" s="31"/>
      <c r="E752" s="31"/>
      <c r="F752" s="36" t="s">
        <v>28</v>
      </c>
      <c r="G752" s="118">
        <v>0</v>
      </c>
      <c r="H752" s="113">
        <v>10413</v>
      </c>
      <c r="I752" s="104">
        <v>10412.18</v>
      </c>
      <c r="J752" s="29"/>
    </row>
    <row r="753" spans="1:10" s="22" customFormat="1" ht="15" customHeight="1" x14ac:dyDescent="0.2">
      <c r="A753" s="58"/>
      <c r="B753" s="57"/>
      <c r="C753" s="38" t="s">
        <v>37</v>
      </c>
      <c r="D753" s="31" t="s">
        <v>15</v>
      </c>
      <c r="E753" s="31" t="s">
        <v>15</v>
      </c>
      <c r="F753" s="32" t="s">
        <v>38</v>
      </c>
      <c r="G753" s="118">
        <v>0</v>
      </c>
      <c r="H753" s="113">
        <v>0</v>
      </c>
      <c r="I753" s="104">
        <v>0</v>
      </c>
      <c r="J753" s="29"/>
    </row>
    <row r="754" spans="1:10" s="22" customFormat="1" ht="15" customHeight="1" x14ac:dyDescent="0.2">
      <c r="A754" s="58"/>
      <c r="B754" s="57"/>
      <c r="C754" s="38" t="s">
        <v>39</v>
      </c>
      <c r="D754" s="31" t="s">
        <v>15</v>
      </c>
      <c r="E754" s="31" t="s">
        <v>15</v>
      </c>
      <c r="F754" s="32" t="s">
        <v>40</v>
      </c>
      <c r="G754" s="118">
        <v>0</v>
      </c>
      <c r="H754" s="113">
        <v>0</v>
      </c>
      <c r="I754" s="104">
        <v>0</v>
      </c>
      <c r="J754" s="29"/>
    </row>
    <row r="755" spans="1:10" s="22" customFormat="1" ht="15" customHeight="1" x14ac:dyDescent="0.2">
      <c r="A755" s="58"/>
      <c r="B755" s="57"/>
      <c r="C755" s="38" t="s">
        <v>41</v>
      </c>
      <c r="D755" s="31" t="s">
        <v>15</v>
      </c>
      <c r="E755" s="31" t="s">
        <v>15</v>
      </c>
      <c r="F755" s="32" t="s">
        <v>42</v>
      </c>
      <c r="G755" s="118">
        <v>0</v>
      </c>
      <c r="H755" s="113">
        <v>0</v>
      </c>
      <c r="I755" s="104">
        <v>0</v>
      </c>
      <c r="J755" s="29"/>
    </row>
    <row r="756" spans="1:10" s="22" customFormat="1" ht="15" customHeight="1" x14ac:dyDescent="0.2">
      <c r="A756" s="58"/>
      <c r="B756" s="57"/>
      <c r="C756" s="38" t="s">
        <v>43</v>
      </c>
      <c r="D756" s="31" t="s">
        <v>15</v>
      </c>
      <c r="E756" s="31" t="s">
        <v>15</v>
      </c>
      <c r="F756" s="32" t="s">
        <v>44</v>
      </c>
      <c r="G756" s="118">
        <v>0</v>
      </c>
      <c r="H756" s="113">
        <v>0</v>
      </c>
      <c r="I756" s="104">
        <v>0</v>
      </c>
      <c r="J756" s="29"/>
    </row>
    <row r="757" spans="1:10" s="22" customFormat="1" ht="15" customHeight="1" x14ac:dyDescent="0.2">
      <c r="A757" s="58"/>
      <c r="B757" s="57"/>
      <c r="C757" s="38" t="s">
        <v>45</v>
      </c>
      <c r="D757" s="31" t="s">
        <v>15</v>
      </c>
      <c r="E757" s="31" t="s">
        <v>15</v>
      </c>
      <c r="F757" s="32" t="s">
        <v>46</v>
      </c>
      <c r="G757" s="118">
        <v>0</v>
      </c>
      <c r="H757" s="113">
        <v>5302</v>
      </c>
      <c r="I757" s="104">
        <v>5015.42</v>
      </c>
      <c r="J757" s="29"/>
    </row>
    <row r="758" spans="1:10" s="22" customFormat="1" ht="15" customHeight="1" x14ac:dyDescent="0.2">
      <c r="A758" s="58"/>
      <c r="B758" s="57"/>
      <c r="C758" s="39" t="s">
        <v>47</v>
      </c>
      <c r="D758" s="98" t="s">
        <v>15</v>
      </c>
      <c r="E758" s="98" t="s">
        <v>15</v>
      </c>
      <c r="F758" s="40" t="s">
        <v>48</v>
      </c>
      <c r="G758" s="118">
        <v>0</v>
      </c>
      <c r="H758" s="113">
        <v>13953</v>
      </c>
      <c r="I758" s="104">
        <v>13950.23</v>
      </c>
      <c r="J758" s="29"/>
    </row>
    <row r="759" spans="1:10" s="22" customFormat="1" ht="15" customHeight="1" x14ac:dyDescent="0.2">
      <c r="A759" s="58"/>
      <c r="B759" s="136" t="s">
        <v>154</v>
      </c>
      <c r="C759" s="137"/>
      <c r="D759" s="137"/>
      <c r="E759" s="137"/>
      <c r="F759" s="138"/>
      <c r="G759" s="114">
        <f>+SUM(G739:G758)-G751-G752-G745-G746</f>
        <v>4658496</v>
      </c>
      <c r="H759" s="114">
        <f>+SUM(H739:H758)-H751-H752-H745-H746</f>
        <v>5657628</v>
      </c>
      <c r="I759" s="70">
        <f>+SUM(I739:I758)-I751-I752-I745-I746</f>
        <v>5536674.0700000003</v>
      </c>
      <c r="J759" s="29"/>
    </row>
    <row r="760" spans="1:10" s="22" customFormat="1" ht="15" customHeight="1" x14ac:dyDescent="0.2">
      <c r="A760" s="58"/>
      <c r="B760" s="142" t="s">
        <v>155</v>
      </c>
      <c r="C760" s="52" t="s">
        <v>14</v>
      </c>
      <c r="D760" s="31" t="s">
        <v>15</v>
      </c>
      <c r="E760" s="31" t="s">
        <v>15</v>
      </c>
      <c r="F760" s="32" t="s">
        <v>16</v>
      </c>
      <c r="G760" s="116">
        <v>0</v>
      </c>
      <c r="H760" s="113">
        <v>0</v>
      </c>
      <c r="I760" s="48">
        <v>0</v>
      </c>
      <c r="J760" s="29"/>
    </row>
    <row r="761" spans="1:10" s="22" customFormat="1" ht="15" customHeight="1" x14ac:dyDescent="0.2">
      <c r="A761" s="58"/>
      <c r="B761" s="143"/>
      <c r="C761" s="52" t="s">
        <v>17</v>
      </c>
      <c r="D761" s="31" t="s">
        <v>15</v>
      </c>
      <c r="E761" s="31" t="s">
        <v>15</v>
      </c>
      <c r="F761" s="32" t="s">
        <v>18</v>
      </c>
      <c r="G761" s="118">
        <v>0</v>
      </c>
      <c r="H761" s="113">
        <v>0</v>
      </c>
      <c r="I761" s="104">
        <v>0</v>
      </c>
      <c r="J761" s="29"/>
    </row>
    <row r="762" spans="1:10" s="22" customFormat="1" ht="15" customHeight="1" x14ac:dyDescent="0.2">
      <c r="A762" s="58"/>
      <c r="B762" s="57"/>
      <c r="C762" s="38" t="s">
        <v>19</v>
      </c>
      <c r="D762" s="31" t="s">
        <v>15</v>
      </c>
      <c r="E762" s="31" t="s">
        <v>15</v>
      </c>
      <c r="F762" s="32" t="s">
        <v>20</v>
      </c>
      <c r="G762" s="118">
        <v>0</v>
      </c>
      <c r="H762" s="113">
        <v>0</v>
      </c>
      <c r="I762" s="104">
        <v>0</v>
      </c>
      <c r="J762" s="29"/>
    </row>
    <row r="763" spans="1:10" s="22" customFormat="1" ht="15" customHeight="1" x14ac:dyDescent="0.2">
      <c r="A763" s="58"/>
      <c r="B763" s="57"/>
      <c r="C763" s="38" t="s">
        <v>21</v>
      </c>
      <c r="D763" s="31" t="s">
        <v>15</v>
      </c>
      <c r="E763" s="31" t="s">
        <v>15</v>
      </c>
      <c r="F763" s="32" t="s">
        <v>22</v>
      </c>
      <c r="G763" s="118">
        <v>6400</v>
      </c>
      <c r="H763" s="113">
        <v>6400</v>
      </c>
      <c r="I763" s="104">
        <v>3515.28</v>
      </c>
      <c r="J763" s="29"/>
    </row>
    <row r="764" spans="1:10" s="22" customFormat="1" ht="15" customHeight="1" x14ac:dyDescent="0.2">
      <c r="A764" s="58"/>
      <c r="B764" s="57"/>
      <c r="C764" s="38" t="s">
        <v>23</v>
      </c>
      <c r="D764" s="31" t="s">
        <v>15</v>
      </c>
      <c r="E764" s="31" t="s">
        <v>15</v>
      </c>
      <c r="F764" s="32" t="s">
        <v>24</v>
      </c>
      <c r="G764" s="118">
        <v>0</v>
      </c>
      <c r="H764" s="113">
        <v>0</v>
      </c>
      <c r="I764" s="104">
        <v>0</v>
      </c>
      <c r="J764" s="29"/>
    </row>
    <row r="765" spans="1:10" s="22" customFormat="1" ht="15" customHeight="1" x14ac:dyDescent="0.2">
      <c r="A765" s="58"/>
      <c r="B765" s="57"/>
      <c r="C765" s="38" t="s">
        <v>25</v>
      </c>
      <c r="D765" s="31" t="s">
        <v>15</v>
      </c>
      <c r="E765" s="31" t="s">
        <v>15</v>
      </c>
      <c r="F765" s="32" t="s">
        <v>26</v>
      </c>
      <c r="G765" s="118">
        <v>5060318</v>
      </c>
      <c r="H765" s="113">
        <v>6079565</v>
      </c>
      <c r="I765" s="104">
        <v>6050391.8300000001</v>
      </c>
      <c r="J765" s="29"/>
    </row>
    <row r="766" spans="1:10" s="22" customFormat="1" ht="15" customHeight="1" x14ac:dyDescent="0.2">
      <c r="A766" s="58"/>
      <c r="B766" s="57"/>
      <c r="C766" s="38"/>
      <c r="D766" s="31"/>
      <c r="E766" s="31"/>
      <c r="F766" s="35" t="s">
        <v>27</v>
      </c>
      <c r="G766" s="118">
        <v>5060318</v>
      </c>
      <c r="H766" s="113">
        <v>6021048</v>
      </c>
      <c r="I766" s="104">
        <v>6002836.1299999999</v>
      </c>
      <c r="J766" s="29"/>
    </row>
    <row r="767" spans="1:10" s="22" customFormat="1" ht="15" customHeight="1" x14ac:dyDescent="0.2">
      <c r="A767" s="58"/>
      <c r="B767" s="57"/>
      <c r="C767" s="38"/>
      <c r="D767" s="31"/>
      <c r="E767" s="31"/>
      <c r="F767" s="36" t="s">
        <v>28</v>
      </c>
      <c r="G767" s="118">
        <v>0</v>
      </c>
      <c r="H767" s="113">
        <v>16645</v>
      </c>
      <c r="I767" s="104">
        <v>13316</v>
      </c>
      <c r="J767" s="29"/>
    </row>
    <row r="768" spans="1:10" s="22" customFormat="1" ht="15" customHeight="1" x14ac:dyDescent="0.2">
      <c r="A768" s="58"/>
      <c r="B768" s="57"/>
      <c r="C768" s="38" t="s">
        <v>29</v>
      </c>
      <c r="D768" s="31" t="s">
        <v>15</v>
      </c>
      <c r="E768" s="31" t="s">
        <v>15</v>
      </c>
      <c r="F768" s="32" t="s">
        <v>30</v>
      </c>
      <c r="G768" s="118">
        <v>125500</v>
      </c>
      <c r="H768" s="113">
        <v>131500</v>
      </c>
      <c r="I768" s="104">
        <v>109689.27</v>
      </c>
      <c r="J768" s="29"/>
    </row>
    <row r="769" spans="1:10" s="22" customFormat="1" ht="15" customHeight="1" x14ac:dyDescent="0.2">
      <c r="A769" s="58"/>
      <c r="B769" s="57"/>
      <c r="C769" s="38" t="s">
        <v>31</v>
      </c>
      <c r="D769" s="31" t="s">
        <v>15</v>
      </c>
      <c r="E769" s="31" t="s">
        <v>15</v>
      </c>
      <c r="F769" s="32" t="s">
        <v>32</v>
      </c>
      <c r="G769" s="118">
        <v>4000</v>
      </c>
      <c r="H769" s="113">
        <v>4000</v>
      </c>
      <c r="I769" s="104">
        <v>1365</v>
      </c>
      <c r="J769" s="29"/>
    </row>
    <row r="770" spans="1:10" s="22" customFormat="1" ht="15" customHeight="1" x14ac:dyDescent="0.2">
      <c r="A770" s="58"/>
      <c r="B770" s="57"/>
      <c r="C770" s="38" t="s">
        <v>33</v>
      </c>
      <c r="D770" s="31" t="s">
        <v>15</v>
      </c>
      <c r="E770" s="31" t="s">
        <v>15</v>
      </c>
      <c r="F770" s="32" t="s">
        <v>34</v>
      </c>
      <c r="G770" s="118">
        <v>0</v>
      </c>
      <c r="H770" s="113">
        <v>0</v>
      </c>
      <c r="I770" s="104">
        <v>0</v>
      </c>
      <c r="J770" s="29"/>
    </row>
    <row r="771" spans="1:10" s="22" customFormat="1" ht="15" customHeight="1" x14ac:dyDescent="0.2">
      <c r="A771" s="58"/>
      <c r="B771" s="57"/>
      <c r="C771" s="38" t="s">
        <v>35</v>
      </c>
      <c r="D771" s="31" t="s">
        <v>15</v>
      </c>
      <c r="E771" s="31" t="s">
        <v>15</v>
      </c>
      <c r="F771" s="32" t="s">
        <v>36</v>
      </c>
      <c r="G771" s="118">
        <v>0</v>
      </c>
      <c r="H771" s="113">
        <v>510769</v>
      </c>
      <c r="I771" s="104">
        <v>475130.94</v>
      </c>
      <c r="J771" s="29"/>
    </row>
    <row r="772" spans="1:10" s="22" customFormat="1" ht="15" customHeight="1" x14ac:dyDescent="0.2">
      <c r="A772" s="58"/>
      <c r="B772" s="57"/>
      <c r="C772" s="38"/>
      <c r="D772" s="31"/>
      <c r="E772" s="31"/>
      <c r="F772" s="35" t="s">
        <v>27</v>
      </c>
      <c r="G772" s="118">
        <v>0</v>
      </c>
      <c r="H772" s="113">
        <v>510769</v>
      </c>
      <c r="I772" s="104">
        <v>475130.94</v>
      </c>
      <c r="J772" s="29"/>
    </row>
    <row r="773" spans="1:10" s="22" customFormat="1" ht="15" customHeight="1" x14ac:dyDescent="0.2">
      <c r="A773" s="58"/>
      <c r="B773" s="57"/>
      <c r="C773" s="38"/>
      <c r="D773" s="31"/>
      <c r="E773" s="31"/>
      <c r="F773" s="36" t="s">
        <v>28</v>
      </c>
      <c r="G773" s="118">
        <v>0</v>
      </c>
      <c r="H773" s="113">
        <v>0</v>
      </c>
      <c r="I773" s="104">
        <v>0</v>
      </c>
      <c r="J773" s="29"/>
    </row>
    <row r="774" spans="1:10" s="22" customFormat="1" ht="15" customHeight="1" x14ac:dyDescent="0.2">
      <c r="A774" s="58"/>
      <c r="B774" s="57"/>
      <c r="C774" s="38" t="s">
        <v>37</v>
      </c>
      <c r="D774" s="31" t="s">
        <v>15</v>
      </c>
      <c r="E774" s="31" t="s">
        <v>15</v>
      </c>
      <c r="F774" s="32" t="s">
        <v>38</v>
      </c>
      <c r="G774" s="118">
        <v>0</v>
      </c>
      <c r="H774" s="113">
        <v>0</v>
      </c>
      <c r="I774" s="104">
        <v>0</v>
      </c>
      <c r="J774" s="29"/>
    </row>
    <row r="775" spans="1:10" s="22" customFormat="1" ht="15" customHeight="1" x14ac:dyDescent="0.2">
      <c r="A775" s="58"/>
      <c r="B775" s="57"/>
      <c r="C775" s="38" t="s">
        <v>39</v>
      </c>
      <c r="D775" s="31" t="s">
        <v>15</v>
      </c>
      <c r="E775" s="31" t="s">
        <v>15</v>
      </c>
      <c r="F775" s="32" t="s">
        <v>40</v>
      </c>
      <c r="G775" s="118">
        <v>0</v>
      </c>
      <c r="H775" s="113">
        <v>0</v>
      </c>
      <c r="I775" s="104">
        <v>0</v>
      </c>
      <c r="J775" s="29"/>
    </row>
    <row r="776" spans="1:10" s="22" customFormat="1" ht="15" customHeight="1" x14ac:dyDescent="0.2">
      <c r="A776" s="58"/>
      <c r="B776" s="57"/>
      <c r="C776" s="38" t="s">
        <v>41</v>
      </c>
      <c r="D776" s="31" t="s">
        <v>15</v>
      </c>
      <c r="E776" s="31" t="s">
        <v>15</v>
      </c>
      <c r="F776" s="32" t="s">
        <v>42</v>
      </c>
      <c r="G776" s="118">
        <v>0</v>
      </c>
      <c r="H776" s="113">
        <v>0</v>
      </c>
      <c r="I776" s="104">
        <v>0</v>
      </c>
      <c r="J776" s="29"/>
    </row>
    <row r="777" spans="1:10" s="22" customFormat="1" ht="15" customHeight="1" x14ac:dyDescent="0.2">
      <c r="A777" s="58"/>
      <c r="B777" s="57"/>
      <c r="C777" s="38" t="s">
        <v>43</v>
      </c>
      <c r="D777" s="31" t="s">
        <v>15</v>
      </c>
      <c r="E777" s="31" t="s">
        <v>15</v>
      </c>
      <c r="F777" s="32" t="s">
        <v>44</v>
      </c>
      <c r="G777" s="118">
        <v>0</v>
      </c>
      <c r="H777" s="113">
        <v>0</v>
      </c>
      <c r="I777" s="104">
        <v>0</v>
      </c>
      <c r="J777" s="29"/>
    </row>
    <row r="778" spans="1:10" s="22" customFormat="1" ht="15" customHeight="1" x14ac:dyDescent="0.2">
      <c r="A778" s="58"/>
      <c r="B778" s="57"/>
      <c r="C778" s="38" t="s">
        <v>45</v>
      </c>
      <c r="D778" s="31" t="s">
        <v>15</v>
      </c>
      <c r="E778" s="31" t="s">
        <v>15</v>
      </c>
      <c r="F778" s="32" t="s">
        <v>46</v>
      </c>
      <c r="G778" s="118">
        <v>0</v>
      </c>
      <c r="H778" s="113">
        <v>0</v>
      </c>
      <c r="I778" s="104">
        <v>0</v>
      </c>
      <c r="J778" s="29"/>
    </row>
    <row r="779" spans="1:10" s="22" customFormat="1" ht="15" customHeight="1" x14ac:dyDescent="0.2">
      <c r="A779" s="58"/>
      <c r="B779" s="57"/>
      <c r="C779" s="39" t="s">
        <v>47</v>
      </c>
      <c r="D779" s="98" t="s">
        <v>15</v>
      </c>
      <c r="E779" s="98" t="s">
        <v>15</v>
      </c>
      <c r="F779" s="40" t="s">
        <v>48</v>
      </c>
      <c r="G779" s="118">
        <v>0</v>
      </c>
      <c r="H779" s="113">
        <v>36573</v>
      </c>
      <c r="I779" s="104">
        <v>36570.449999999997</v>
      </c>
      <c r="J779" s="29"/>
    </row>
    <row r="780" spans="1:10" s="22" customFormat="1" ht="15" customHeight="1" x14ac:dyDescent="0.2">
      <c r="A780" s="58"/>
      <c r="B780" s="136" t="s">
        <v>156</v>
      </c>
      <c r="C780" s="137"/>
      <c r="D780" s="137"/>
      <c r="E780" s="137"/>
      <c r="F780" s="138"/>
      <c r="G780" s="114">
        <f>+SUM(G760:G779)-G772-G773-G766-G767</f>
        <v>5196218</v>
      </c>
      <c r="H780" s="114">
        <f>+SUM(H760:H779)-H772-H773-H766-H767</f>
        <v>6768807</v>
      </c>
      <c r="I780" s="70">
        <f>+SUM(I760:I779)-I772-I773-I766-I767</f>
        <v>6676662.7699999986</v>
      </c>
      <c r="J780" s="29"/>
    </row>
    <row r="781" spans="1:10" s="22" customFormat="1" ht="15" customHeight="1" x14ac:dyDescent="0.2">
      <c r="A781" s="58"/>
      <c r="B781" s="142" t="s">
        <v>157</v>
      </c>
      <c r="C781" s="52" t="s">
        <v>14</v>
      </c>
      <c r="D781" s="31" t="s">
        <v>15</v>
      </c>
      <c r="E781" s="31" t="s">
        <v>15</v>
      </c>
      <c r="F781" s="32" t="s">
        <v>16</v>
      </c>
      <c r="G781" s="116">
        <v>0</v>
      </c>
      <c r="H781" s="117">
        <v>0</v>
      </c>
      <c r="I781" s="48">
        <v>0</v>
      </c>
      <c r="J781" s="29"/>
    </row>
    <row r="782" spans="1:10" s="22" customFormat="1" ht="15" customHeight="1" x14ac:dyDescent="0.2">
      <c r="A782" s="58"/>
      <c r="B782" s="143"/>
      <c r="C782" s="52" t="s">
        <v>17</v>
      </c>
      <c r="D782" s="31" t="s">
        <v>15</v>
      </c>
      <c r="E782" s="31" t="s">
        <v>15</v>
      </c>
      <c r="F782" s="32" t="s">
        <v>18</v>
      </c>
      <c r="G782" s="118">
        <v>0</v>
      </c>
      <c r="H782" s="113">
        <v>0</v>
      </c>
      <c r="I782" s="104">
        <v>0</v>
      </c>
      <c r="J782" s="29"/>
    </row>
    <row r="783" spans="1:10" s="22" customFormat="1" ht="15" customHeight="1" x14ac:dyDescent="0.2">
      <c r="A783" s="58"/>
      <c r="B783" s="57"/>
      <c r="C783" s="38" t="s">
        <v>19</v>
      </c>
      <c r="D783" s="31" t="s">
        <v>15</v>
      </c>
      <c r="E783" s="31" t="s">
        <v>15</v>
      </c>
      <c r="F783" s="32" t="s">
        <v>20</v>
      </c>
      <c r="G783" s="118">
        <v>0</v>
      </c>
      <c r="H783" s="113">
        <v>0</v>
      </c>
      <c r="I783" s="104">
        <v>0</v>
      </c>
      <c r="J783" s="29"/>
    </row>
    <row r="784" spans="1:10" s="22" customFormat="1" ht="15" customHeight="1" x14ac:dyDescent="0.2">
      <c r="A784" s="58"/>
      <c r="B784" s="57"/>
      <c r="C784" s="38" t="s">
        <v>21</v>
      </c>
      <c r="D784" s="31" t="s">
        <v>15</v>
      </c>
      <c r="E784" s="31" t="s">
        <v>15</v>
      </c>
      <c r="F784" s="32" t="s">
        <v>22</v>
      </c>
      <c r="G784" s="118">
        <v>1000</v>
      </c>
      <c r="H784" s="113">
        <v>930</v>
      </c>
      <c r="I784" s="104">
        <v>500</v>
      </c>
      <c r="J784" s="29"/>
    </row>
    <row r="785" spans="1:10" s="22" customFormat="1" ht="15" customHeight="1" x14ac:dyDescent="0.2">
      <c r="A785" s="58"/>
      <c r="B785" s="57"/>
      <c r="C785" s="38" t="s">
        <v>23</v>
      </c>
      <c r="D785" s="31" t="s">
        <v>15</v>
      </c>
      <c r="E785" s="31" t="s">
        <v>15</v>
      </c>
      <c r="F785" s="32" t="s">
        <v>24</v>
      </c>
      <c r="G785" s="118">
        <v>0</v>
      </c>
      <c r="H785" s="113">
        <v>0</v>
      </c>
      <c r="I785" s="104">
        <v>0</v>
      </c>
      <c r="J785" s="29"/>
    </row>
    <row r="786" spans="1:10" s="22" customFormat="1" ht="15" customHeight="1" x14ac:dyDescent="0.2">
      <c r="A786" s="58"/>
      <c r="B786" s="57"/>
      <c r="C786" s="38" t="s">
        <v>25</v>
      </c>
      <c r="D786" s="31" t="s">
        <v>15</v>
      </c>
      <c r="E786" s="31" t="s">
        <v>15</v>
      </c>
      <c r="F786" s="32" t="s">
        <v>26</v>
      </c>
      <c r="G786" s="118">
        <v>3268048</v>
      </c>
      <c r="H786" s="113">
        <v>3829546</v>
      </c>
      <c r="I786" s="104">
        <v>3805987.89</v>
      </c>
      <c r="J786" s="29"/>
    </row>
    <row r="787" spans="1:10" s="22" customFormat="1" ht="15" customHeight="1" x14ac:dyDescent="0.2">
      <c r="A787" s="58"/>
      <c r="B787" s="57"/>
      <c r="C787" s="38"/>
      <c r="D787" s="31"/>
      <c r="E787" s="31"/>
      <c r="F787" s="35" t="s">
        <v>27</v>
      </c>
      <c r="G787" s="118">
        <v>3263948</v>
      </c>
      <c r="H787" s="113">
        <v>3811336</v>
      </c>
      <c r="I787" s="104">
        <v>3788048.58</v>
      </c>
      <c r="J787" s="29"/>
    </row>
    <row r="788" spans="1:10" s="22" customFormat="1" ht="15" customHeight="1" x14ac:dyDescent="0.2">
      <c r="A788" s="58"/>
      <c r="B788" s="57"/>
      <c r="C788" s="38"/>
      <c r="D788" s="31"/>
      <c r="E788" s="31"/>
      <c r="F788" s="36" t="s">
        <v>28</v>
      </c>
      <c r="G788" s="118">
        <v>0</v>
      </c>
      <c r="H788" s="113">
        <v>0</v>
      </c>
      <c r="I788" s="104">
        <v>0</v>
      </c>
      <c r="J788" s="29"/>
    </row>
    <row r="789" spans="1:10" s="22" customFormat="1" ht="15" customHeight="1" x14ac:dyDescent="0.2">
      <c r="A789" s="58"/>
      <c r="B789" s="57"/>
      <c r="C789" s="38" t="s">
        <v>29</v>
      </c>
      <c r="D789" s="31" t="s">
        <v>15</v>
      </c>
      <c r="E789" s="31" t="s">
        <v>15</v>
      </c>
      <c r="F789" s="32" t="s">
        <v>30</v>
      </c>
      <c r="G789" s="118">
        <v>107550</v>
      </c>
      <c r="H789" s="113">
        <v>108120</v>
      </c>
      <c r="I789" s="104">
        <v>73148</v>
      </c>
      <c r="J789" s="29"/>
    </row>
    <row r="790" spans="1:10" s="22" customFormat="1" ht="15" customHeight="1" x14ac:dyDescent="0.2">
      <c r="A790" s="58"/>
      <c r="B790" s="57"/>
      <c r="C790" s="38" t="s">
        <v>31</v>
      </c>
      <c r="D790" s="31" t="s">
        <v>15</v>
      </c>
      <c r="E790" s="31" t="s">
        <v>15</v>
      </c>
      <c r="F790" s="32" t="s">
        <v>32</v>
      </c>
      <c r="G790" s="118">
        <v>500</v>
      </c>
      <c r="H790" s="113">
        <v>500</v>
      </c>
      <c r="I790" s="104">
        <v>482</v>
      </c>
      <c r="J790" s="29"/>
    </row>
    <row r="791" spans="1:10" s="22" customFormat="1" ht="15" customHeight="1" x14ac:dyDescent="0.2">
      <c r="A791" s="58"/>
      <c r="B791" s="57"/>
      <c r="C791" s="38" t="s">
        <v>33</v>
      </c>
      <c r="D791" s="31" t="s">
        <v>15</v>
      </c>
      <c r="E791" s="31" t="s">
        <v>15</v>
      </c>
      <c r="F791" s="32" t="s">
        <v>34</v>
      </c>
      <c r="G791" s="118">
        <v>0</v>
      </c>
      <c r="H791" s="113">
        <v>0</v>
      </c>
      <c r="I791" s="104">
        <v>0</v>
      </c>
      <c r="J791" s="29"/>
    </row>
    <row r="792" spans="1:10" s="22" customFormat="1" ht="15" customHeight="1" x14ac:dyDescent="0.2">
      <c r="A792" s="58"/>
      <c r="B792" s="57"/>
      <c r="C792" s="38" t="s">
        <v>35</v>
      </c>
      <c r="D792" s="31" t="s">
        <v>15</v>
      </c>
      <c r="E792" s="31" t="s">
        <v>15</v>
      </c>
      <c r="F792" s="32" t="s">
        <v>36</v>
      </c>
      <c r="G792" s="118">
        <v>0</v>
      </c>
      <c r="H792" s="113">
        <v>308668</v>
      </c>
      <c r="I792" s="104">
        <v>294201.49</v>
      </c>
      <c r="J792" s="29"/>
    </row>
    <row r="793" spans="1:10" s="22" customFormat="1" ht="15" customHeight="1" x14ac:dyDescent="0.2">
      <c r="A793" s="58"/>
      <c r="B793" s="57"/>
      <c r="C793" s="38"/>
      <c r="D793" s="31"/>
      <c r="E793" s="31"/>
      <c r="F793" s="35" t="s">
        <v>27</v>
      </c>
      <c r="G793" s="118">
        <v>0</v>
      </c>
      <c r="H793" s="113">
        <v>308668</v>
      </c>
      <c r="I793" s="104">
        <v>294201.49</v>
      </c>
      <c r="J793" s="29"/>
    </row>
    <row r="794" spans="1:10" s="22" customFormat="1" ht="15" customHeight="1" x14ac:dyDescent="0.2">
      <c r="A794" s="58"/>
      <c r="B794" s="57"/>
      <c r="C794" s="38"/>
      <c r="D794" s="31"/>
      <c r="E794" s="31"/>
      <c r="F794" s="36" t="s">
        <v>28</v>
      </c>
      <c r="G794" s="118">
        <v>0</v>
      </c>
      <c r="H794" s="113">
        <v>0</v>
      </c>
      <c r="I794" s="104">
        <v>0</v>
      </c>
      <c r="J794" s="29"/>
    </row>
    <row r="795" spans="1:10" s="22" customFormat="1" ht="15" customHeight="1" x14ac:dyDescent="0.2">
      <c r="A795" s="58"/>
      <c r="B795" s="57"/>
      <c r="C795" s="38" t="s">
        <v>37</v>
      </c>
      <c r="D795" s="31" t="s">
        <v>15</v>
      </c>
      <c r="E795" s="31" t="s">
        <v>15</v>
      </c>
      <c r="F795" s="32" t="s">
        <v>38</v>
      </c>
      <c r="G795" s="118">
        <v>0</v>
      </c>
      <c r="H795" s="113">
        <v>0</v>
      </c>
      <c r="I795" s="104">
        <v>0</v>
      </c>
      <c r="J795" s="29"/>
    </row>
    <row r="796" spans="1:10" s="22" customFormat="1" ht="15" customHeight="1" x14ac:dyDescent="0.2">
      <c r="A796" s="58"/>
      <c r="B796" s="57"/>
      <c r="C796" s="38" t="s">
        <v>39</v>
      </c>
      <c r="D796" s="31" t="s">
        <v>15</v>
      </c>
      <c r="E796" s="31" t="s">
        <v>15</v>
      </c>
      <c r="F796" s="32" t="s">
        <v>40</v>
      </c>
      <c r="G796" s="118">
        <v>0</v>
      </c>
      <c r="H796" s="113">
        <v>0</v>
      </c>
      <c r="I796" s="104">
        <v>0</v>
      </c>
      <c r="J796" s="29"/>
    </row>
    <row r="797" spans="1:10" s="22" customFormat="1" ht="15" customHeight="1" x14ac:dyDescent="0.2">
      <c r="A797" s="58"/>
      <c r="B797" s="57"/>
      <c r="C797" s="38" t="s">
        <v>41</v>
      </c>
      <c r="D797" s="31" t="s">
        <v>15</v>
      </c>
      <c r="E797" s="31" t="s">
        <v>15</v>
      </c>
      <c r="F797" s="32" t="s">
        <v>42</v>
      </c>
      <c r="G797" s="118">
        <v>0</v>
      </c>
      <c r="H797" s="113">
        <v>0</v>
      </c>
      <c r="I797" s="104">
        <v>0</v>
      </c>
      <c r="J797" s="29"/>
    </row>
    <row r="798" spans="1:10" s="22" customFormat="1" ht="15" customHeight="1" x14ac:dyDescent="0.2">
      <c r="A798" s="58"/>
      <c r="B798" s="57"/>
      <c r="C798" s="38" t="s">
        <v>43</v>
      </c>
      <c r="D798" s="31" t="s">
        <v>15</v>
      </c>
      <c r="E798" s="31" t="s">
        <v>15</v>
      </c>
      <c r="F798" s="32" t="s">
        <v>44</v>
      </c>
      <c r="G798" s="118">
        <v>0</v>
      </c>
      <c r="H798" s="113">
        <v>0</v>
      </c>
      <c r="I798" s="104">
        <v>0</v>
      </c>
      <c r="J798" s="29"/>
    </row>
    <row r="799" spans="1:10" s="22" customFormat="1" ht="15" customHeight="1" x14ac:dyDescent="0.2">
      <c r="A799" s="58"/>
      <c r="B799" s="57"/>
      <c r="C799" s="38" t="s">
        <v>45</v>
      </c>
      <c r="D799" s="31" t="s">
        <v>15</v>
      </c>
      <c r="E799" s="31" t="s">
        <v>15</v>
      </c>
      <c r="F799" s="32" t="s">
        <v>46</v>
      </c>
      <c r="G799" s="118">
        <v>0</v>
      </c>
      <c r="H799" s="113">
        <v>1534</v>
      </c>
      <c r="I799" s="104">
        <v>1533.07</v>
      </c>
      <c r="J799" s="29"/>
    </row>
    <row r="800" spans="1:10" s="22" customFormat="1" ht="15" customHeight="1" x14ac:dyDescent="0.2">
      <c r="A800" s="58"/>
      <c r="B800" s="57"/>
      <c r="C800" s="39" t="s">
        <v>47</v>
      </c>
      <c r="D800" s="98" t="s">
        <v>15</v>
      </c>
      <c r="E800" s="98" t="s">
        <v>15</v>
      </c>
      <c r="F800" s="40" t="s">
        <v>48</v>
      </c>
      <c r="G800" s="118">
        <v>0</v>
      </c>
      <c r="H800" s="113">
        <v>58720</v>
      </c>
      <c r="I800" s="104">
        <v>58715.72</v>
      </c>
      <c r="J800" s="29"/>
    </row>
    <row r="801" spans="1:10" s="22" customFormat="1" ht="15" customHeight="1" x14ac:dyDescent="0.2">
      <c r="A801" s="58"/>
      <c r="B801" s="136" t="s">
        <v>158</v>
      </c>
      <c r="C801" s="137"/>
      <c r="D801" s="137"/>
      <c r="E801" s="137"/>
      <c r="F801" s="138"/>
      <c r="G801" s="114">
        <f>+SUM(G781:G800)-G793-G794-G787-G788</f>
        <v>3377098</v>
      </c>
      <c r="H801" s="114">
        <f>+SUM(H781:H800)-H793-H794-H787-H788</f>
        <v>4308018</v>
      </c>
      <c r="I801" s="70">
        <f>+SUM(I781:I800)-I793-I794-I787-I788</f>
        <v>4234568.1700000009</v>
      </c>
      <c r="J801" s="29"/>
    </row>
    <row r="802" spans="1:10" s="22" customFormat="1" ht="15" customHeight="1" x14ac:dyDescent="0.2">
      <c r="A802" s="58"/>
      <c r="B802" s="142" t="s">
        <v>159</v>
      </c>
      <c r="C802" s="52" t="s">
        <v>14</v>
      </c>
      <c r="D802" s="31" t="s">
        <v>15</v>
      </c>
      <c r="E802" s="31" t="s">
        <v>15</v>
      </c>
      <c r="F802" s="32" t="s">
        <v>16</v>
      </c>
      <c r="G802" s="116">
        <v>0</v>
      </c>
      <c r="H802" s="117">
        <v>0</v>
      </c>
      <c r="I802" s="48">
        <v>0</v>
      </c>
      <c r="J802" s="29"/>
    </row>
    <row r="803" spans="1:10" s="22" customFormat="1" ht="15" customHeight="1" x14ac:dyDescent="0.2">
      <c r="A803" s="58"/>
      <c r="B803" s="143"/>
      <c r="C803" s="52" t="s">
        <v>17</v>
      </c>
      <c r="D803" s="31" t="s">
        <v>15</v>
      </c>
      <c r="E803" s="31" t="s">
        <v>15</v>
      </c>
      <c r="F803" s="32" t="s">
        <v>18</v>
      </c>
      <c r="G803" s="118">
        <v>0</v>
      </c>
      <c r="H803" s="113">
        <v>0</v>
      </c>
      <c r="I803" s="104">
        <v>0</v>
      </c>
      <c r="J803" s="29"/>
    </row>
    <row r="804" spans="1:10" s="22" customFormat="1" ht="15" customHeight="1" x14ac:dyDescent="0.2">
      <c r="A804" s="58"/>
      <c r="B804" s="57"/>
      <c r="C804" s="38" t="s">
        <v>19</v>
      </c>
      <c r="D804" s="31" t="s">
        <v>15</v>
      </c>
      <c r="E804" s="31" t="s">
        <v>15</v>
      </c>
      <c r="F804" s="32" t="s">
        <v>20</v>
      </c>
      <c r="G804" s="118">
        <v>0</v>
      </c>
      <c r="H804" s="113">
        <v>0</v>
      </c>
      <c r="I804" s="104">
        <v>0</v>
      </c>
      <c r="J804" s="29"/>
    </row>
    <row r="805" spans="1:10" s="22" customFormat="1" ht="15" customHeight="1" x14ac:dyDescent="0.2">
      <c r="A805" s="58"/>
      <c r="B805" s="57"/>
      <c r="C805" s="38" t="s">
        <v>21</v>
      </c>
      <c r="D805" s="31" t="s">
        <v>15</v>
      </c>
      <c r="E805" s="31" t="s">
        <v>15</v>
      </c>
      <c r="F805" s="32" t="s">
        <v>22</v>
      </c>
      <c r="G805" s="118">
        <v>700</v>
      </c>
      <c r="H805" s="113">
        <v>700</v>
      </c>
      <c r="I805" s="104">
        <v>35</v>
      </c>
      <c r="J805" s="29"/>
    </row>
    <row r="806" spans="1:10" s="22" customFormat="1" ht="15" customHeight="1" x14ac:dyDescent="0.2">
      <c r="A806" s="58"/>
      <c r="B806" s="57"/>
      <c r="C806" s="38" t="s">
        <v>23</v>
      </c>
      <c r="D806" s="31" t="s">
        <v>15</v>
      </c>
      <c r="E806" s="31" t="s">
        <v>15</v>
      </c>
      <c r="F806" s="32" t="s">
        <v>24</v>
      </c>
      <c r="G806" s="118">
        <v>0</v>
      </c>
      <c r="H806" s="113">
        <v>0</v>
      </c>
      <c r="I806" s="104">
        <v>0</v>
      </c>
      <c r="J806" s="29"/>
    </row>
    <row r="807" spans="1:10" s="22" customFormat="1" ht="15" customHeight="1" x14ac:dyDescent="0.2">
      <c r="A807" s="58"/>
      <c r="B807" s="57"/>
      <c r="C807" s="38" t="s">
        <v>25</v>
      </c>
      <c r="D807" s="31" t="s">
        <v>15</v>
      </c>
      <c r="E807" s="31" t="s">
        <v>15</v>
      </c>
      <c r="F807" s="32" t="s">
        <v>26</v>
      </c>
      <c r="G807" s="118">
        <v>2467756</v>
      </c>
      <c r="H807" s="113">
        <v>2740671</v>
      </c>
      <c r="I807" s="104">
        <v>2700306.66</v>
      </c>
      <c r="J807" s="29"/>
    </row>
    <row r="808" spans="1:10" s="22" customFormat="1" ht="15" customHeight="1" x14ac:dyDescent="0.2">
      <c r="A808" s="58"/>
      <c r="B808" s="57"/>
      <c r="C808" s="38"/>
      <c r="D808" s="31"/>
      <c r="E808" s="31"/>
      <c r="F808" s="35" t="s">
        <v>27</v>
      </c>
      <c r="G808" s="118">
        <v>2465756</v>
      </c>
      <c r="H808" s="113">
        <v>2738671</v>
      </c>
      <c r="I808" s="104">
        <v>2699002.25</v>
      </c>
      <c r="J808" s="29"/>
    </row>
    <row r="809" spans="1:10" s="22" customFormat="1" ht="15" customHeight="1" x14ac:dyDescent="0.2">
      <c r="A809" s="58"/>
      <c r="B809" s="57"/>
      <c r="C809" s="38"/>
      <c r="D809" s="31"/>
      <c r="E809" s="31"/>
      <c r="F809" s="36" t="s">
        <v>28</v>
      </c>
      <c r="G809" s="118">
        <v>0</v>
      </c>
      <c r="H809" s="113">
        <v>0</v>
      </c>
      <c r="I809" s="104">
        <v>0</v>
      </c>
      <c r="J809" s="29"/>
    </row>
    <row r="810" spans="1:10" s="22" customFormat="1" ht="15" customHeight="1" x14ac:dyDescent="0.2">
      <c r="A810" s="58"/>
      <c r="B810" s="57"/>
      <c r="C810" s="38" t="s">
        <v>29</v>
      </c>
      <c r="D810" s="31" t="s">
        <v>15</v>
      </c>
      <c r="E810" s="31" t="s">
        <v>15</v>
      </c>
      <c r="F810" s="32" t="s">
        <v>30</v>
      </c>
      <c r="G810" s="118">
        <v>75550</v>
      </c>
      <c r="H810" s="113">
        <v>91050</v>
      </c>
      <c r="I810" s="104">
        <v>44643.06</v>
      </c>
      <c r="J810" s="29"/>
    </row>
    <row r="811" spans="1:10" s="22" customFormat="1" ht="15" customHeight="1" x14ac:dyDescent="0.2">
      <c r="A811" s="58"/>
      <c r="B811" s="57"/>
      <c r="C811" s="38" t="s">
        <v>31</v>
      </c>
      <c r="D811" s="31" t="s">
        <v>15</v>
      </c>
      <c r="E811" s="31" t="s">
        <v>15</v>
      </c>
      <c r="F811" s="32" t="s">
        <v>32</v>
      </c>
      <c r="G811" s="118">
        <v>1000</v>
      </c>
      <c r="H811" s="113">
        <v>1000</v>
      </c>
      <c r="I811" s="104">
        <v>84.93</v>
      </c>
      <c r="J811" s="29"/>
    </row>
    <row r="812" spans="1:10" s="22" customFormat="1" ht="15" customHeight="1" x14ac:dyDescent="0.2">
      <c r="A812" s="58"/>
      <c r="B812" s="57"/>
      <c r="C812" s="38" t="s">
        <v>33</v>
      </c>
      <c r="D812" s="31" t="s">
        <v>15</v>
      </c>
      <c r="E812" s="31" t="s">
        <v>15</v>
      </c>
      <c r="F812" s="32" t="s">
        <v>34</v>
      </c>
      <c r="G812" s="118">
        <v>0</v>
      </c>
      <c r="H812" s="113">
        <v>0</v>
      </c>
      <c r="I812" s="104">
        <v>0</v>
      </c>
      <c r="J812" s="29"/>
    </row>
    <row r="813" spans="1:10" s="22" customFormat="1" ht="15" customHeight="1" x14ac:dyDescent="0.2">
      <c r="A813" s="58"/>
      <c r="B813" s="57"/>
      <c r="C813" s="38" t="s">
        <v>35</v>
      </c>
      <c r="D813" s="31" t="s">
        <v>15</v>
      </c>
      <c r="E813" s="31" t="s">
        <v>15</v>
      </c>
      <c r="F813" s="32" t="s">
        <v>36</v>
      </c>
      <c r="G813" s="118">
        <v>0</v>
      </c>
      <c r="H813" s="113">
        <v>333510</v>
      </c>
      <c r="I813" s="104">
        <v>301157.14</v>
      </c>
      <c r="J813" s="29"/>
    </row>
    <row r="814" spans="1:10" s="22" customFormat="1" ht="15" customHeight="1" x14ac:dyDescent="0.2">
      <c r="A814" s="58"/>
      <c r="B814" s="57"/>
      <c r="C814" s="38"/>
      <c r="D814" s="31"/>
      <c r="E814" s="31"/>
      <c r="F814" s="35" t="s">
        <v>27</v>
      </c>
      <c r="G814" s="118">
        <v>0</v>
      </c>
      <c r="H814" s="113">
        <v>333510</v>
      </c>
      <c r="I814" s="104">
        <v>301157.14</v>
      </c>
      <c r="J814" s="29"/>
    </row>
    <row r="815" spans="1:10" s="22" customFormat="1" ht="15" customHeight="1" x14ac:dyDescent="0.2">
      <c r="A815" s="58"/>
      <c r="B815" s="57"/>
      <c r="C815" s="38"/>
      <c r="D815" s="31"/>
      <c r="E815" s="31"/>
      <c r="F815" s="36" t="s">
        <v>28</v>
      </c>
      <c r="G815" s="118">
        <v>0</v>
      </c>
      <c r="H815" s="113">
        <v>0</v>
      </c>
      <c r="I815" s="104">
        <v>0</v>
      </c>
      <c r="J815" s="29"/>
    </row>
    <row r="816" spans="1:10" s="22" customFormat="1" ht="15" customHeight="1" x14ac:dyDescent="0.2">
      <c r="A816" s="58"/>
      <c r="B816" s="57"/>
      <c r="C816" s="38" t="s">
        <v>37</v>
      </c>
      <c r="D816" s="31" t="s">
        <v>15</v>
      </c>
      <c r="E816" s="31" t="s">
        <v>15</v>
      </c>
      <c r="F816" s="32" t="s">
        <v>38</v>
      </c>
      <c r="G816" s="118">
        <v>0</v>
      </c>
      <c r="H816" s="113">
        <v>0</v>
      </c>
      <c r="I816" s="104">
        <v>0</v>
      </c>
      <c r="J816" s="29"/>
    </row>
    <row r="817" spans="1:10" s="22" customFormat="1" ht="15" customHeight="1" x14ac:dyDescent="0.2">
      <c r="A817" s="58"/>
      <c r="B817" s="57"/>
      <c r="C817" s="38" t="s">
        <v>39</v>
      </c>
      <c r="D817" s="31" t="s">
        <v>15</v>
      </c>
      <c r="E817" s="31" t="s">
        <v>15</v>
      </c>
      <c r="F817" s="32" t="s">
        <v>40</v>
      </c>
      <c r="G817" s="118">
        <v>0</v>
      </c>
      <c r="H817" s="113">
        <v>0</v>
      </c>
      <c r="I817" s="104">
        <v>0</v>
      </c>
      <c r="J817" s="29"/>
    </row>
    <row r="818" spans="1:10" s="22" customFormat="1" ht="15" customHeight="1" x14ac:dyDescent="0.2">
      <c r="A818" s="58"/>
      <c r="B818" s="57"/>
      <c r="C818" s="38" t="s">
        <v>41</v>
      </c>
      <c r="D818" s="31" t="s">
        <v>15</v>
      </c>
      <c r="E818" s="31" t="s">
        <v>15</v>
      </c>
      <c r="F818" s="32" t="s">
        <v>42</v>
      </c>
      <c r="G818" s="118">
        <v>0</v>
      </c>
      <c r="H818" s="113">
        <v>0</v>
      </c>
      <c r="I818" s="104">
        <v>0</v>
      </c>
      <c r="J818" s="29"/>
    </row>
    <row r="819" spans="1:10" s="22" customFormat="1" ht="15" customHeight="1" x14ac:dyDescent="0.2">
      <c r="A819" s="58"/>
      <c r="B819" s="57"/>
      <c r="C819" s="38" t="s">
        <v>43</v>
      </c>
      <c r="D819" s="31" t="s">
        <v>15</v>
      </c>
      <c r="E819" s="31" t="s">
        <v>15</v>
      </c>
      <c r="F819" s="32" t="s">
        <v>44</v>
      </c>
      <c r="G819" s="118">
        <v>0</v>
      </c>
      <c r="H819" s="113">
        <v>0</v>
      </c>
      <c r="I819" s="104">
        <v>0</v>
      </c>
      <c r="J819" s="29"/>
    </row>
    <row r="820" spans="1:10" s="22" customFormat="1" ht="15" customHeight="1" x14ac:dyDescent="0.2">
      <c r="A820" s="58"/>
      <c r="B820" s="57"/>
      <c r="C820" s="38" t="s">
        <v>45</v>
      </c>
      <c r="D820" s="31" t="s">
        <v>15</v>
      </c>
      <c r="E820" s="31" t="s">
        <v>15</v>
      </c>
      <c r="F820" s="32" t="s">
        <v>46</v>
      </c>
      <c r="G820" s="118">
        <v>0</v>
      </c>
      <c r="H820" s="113">
        <v>2618</v>
      </c>
      <c r="I820" s="104">
        <v>2614.2199999999998</v>
      </c>
      <c r="J820" s="29"/>
    </row>
    <row r="821" spans="1:10" s="22" customFormat="1" ht="15" customHeight="1" x14ac:dyDescent="0.2">
      <c r="A821" s="58"/>
      <c r="B821" s="57"/>
      <c r="C821" s="39" t="s">
        <v>47</v>
      </c>
      <c r="D821" s="98" t="s">
        <v>15</v>
      </c>
      <c r="E821" s="98" t="s">
        <v>15</v>
      </c>
      <c r="F821" s="40" t="s">
        <v>48</v>
      </c>
      <c r="G821" s="118">
        <v>0</v>
      </c>
      <c r="H821" s="113">
        <v>6212</v>
      </c>
      <c r="I821" s="104">
        <v>6209.58</v>
      </c>
      <c r="J821" s="29"/>
    </row>
    <row r="822" spans="1:10" s="22" customFormat="1" ht="15" customHeight="1" x14ac:dyDescent="0.2">
      <c r="A822" s="58"/>
      <c r="B822" s="136" t="s">
        <v>160</v>
      </c>
      <c r="C822" s="137"/>
      <c r="D822" s="137"/>
      <c r="E822" s="137"/>
      <c r="F822" s="138"/>
      <c r="G822" s="114">
        <f>+SUM(G802:G821)-G814-G815-G808-G809</f>
        <v>2545006</v>
      </c>
      <c r="H822" s="114">
        <f>+SUM(H802:H821)-H814-H815-H808-H809</f>
        <v>3175761</v>
      </c>
      <c r="I822" s="70">
        <f>+SUM(I802:I821)-I814-I815-I808-I809</f>
        <v>3055050.5899999989</v>
      </c>
      <c r="J822" s="29"/>
    </row>
    <row r="823" spans="1:10" s="22" customFormat="1" ht="15" customHeight="1" x14ac:dyDescent="0.2">
      <c r="A823" s="58"/>
      <c r="B823" s="142" t="s">
        <v>161</v>
      </c>
      <c r="C823" s="52" t="s">
        <v>14</v>
      </c>
      <c r="D823" s="31" t="s">
        <v>15</v>
      </c>
      <c r="E823" s="31" t="s">
        <v>15</v>
      </c>
      <c r="F823" s="32" t="s">
        <v>16</v>
      </c>
      <c r="G823" s="116">
        <v>0</v>
      </c>
      <c r="H823" s="117">
        <v>0</v>
      </c>
      <c r="I823" s="48">
        <v>0</v>
      </c>
      <c r="J823" s="29"/>
    </row>
    <row r="824" spans="1:10" s="22" customFormat="1" ht="15" customHeight="1" x14ac:dyDescent="0.2">
      <c r="A824" s="58"/>
      <c r="B824" s="143"/>
      <c r="C824" s="52" t="s">
        <v>17</v>
      </c>
      <c r="D824" s="31" t="s">
        <v>15</v>
      </c>
      <c r="E824" s="31" t="s">
        <v>15</v>
      </c>
      <c r="F824" s="32" t="s">
        <v>18</v>
      </c>
      <c r="G824" s="118">
        <v>0</v>
      </c>
      <c r="H824" s="113">
        <v>0</v>
      </c>
      <c r="I824" s="104">
        <v>0</v>
      </c>
      <c r="J824" s="29"/>
    </row>
    <row r="825" spans="1:10" s="22" customFormat="1" ht="15" customHeight="1" x14ac:dyDescent="0.2">
      <c r="A825" s="58"/>
      <c r="B825" s="143"/>
      <c r="C825" s="38" t="s">
        <v>19</v>
      </c>
      <c r="D825" s="31" t="s">
        <v>15</v>
      </c>
      <c r="E825" s="31" t="s">
        <v>15</v>
      </c>
      <c r="F825" s="32" t="s">
        <v>20</v>
      </c>
      <c r="G825" s="118">
        <v>0</v>
      </c>
      <c r="H825" s="113">
        <v>0</v>
      </c>
      <c r="I825" s="104">
        <v>0</v>
      </c>
      <c r="J825" s="29"/>
    </row>
    <row r="826" spans="1:10" s="22" customFormat="1" ht="15" customHeight="1" x14ac:dyDescent="0.2">
      <c r="A826" s="58"/>
      <c r="B826" s="57"/>
      <c r="C826" s="38" t="s">
        <v>21</v>
      </c>
      <c r="D826" s="31" t="s">
        <v>15</v>
      </c>
      <c r="E826" s="31" t="s">
        <v>15</v>
      </c>
      <c r="F826" s="32" t="s">
        <v>22</v>
      </c>
      <c r="G826" s="118">
        <v>0</v>
      </c>
      <c r="H826" s="113">
        <v>0</v>
      </c>
      <c r="I826" s="104">
        <v>0</v>
      </c>
      <c r="J826" s="29"/>
    </row>
    <row r="827" spans="1:10" s="22" customFormat="1" ht="15" customHeight="1" x14ac:dyDescent="0.2">
      <c r="A827" s="58"/>
      <c r="B827" s="57"/>
      <c r="C827" s="38" t="s">
        <v>23</v>
      </c>
      <c r="D827" s="31" t="s">
        <v>15</v>
      </c>
      <c r="E827" s="31" t="s">
        <v>15</v>
      </c>
      <c r="F827" s="32" t="s">
        <v>24</v>
      </c>
      <c r="G827" s="118">
        <v>0</v>
      </c>
      <c r="H827" s="113">
        <v>0</v>
      </c>
      <c r="I827" s="104">
        <v>0</v>
      </c>
      <c r="J827" s="29"/>
    </row>
    <row r="828" spans="1:10" s="22" customFormat="1" ht="15" customHeight="1" x14ac:dyDescent="0.2">
      <c r="A828" s="58"/>
      <c r="B828" s="57"/>
      <c r="C828" s="38" t="s">
        <v>25</v>
      </c>
      <c r="D828" s="31" t="s">
        <v>15</v>
      </c>
      <c r="E828" s="31" t="s">
        <v>15</v>
      </c>
      <c r="F828" s="32" t="s">
        <v>26</v>
      </c>
      <c r="G828" s="118">
        <v>3331804</v>
      </c>
      <c r="H828" s="113">
        <v>3715387</v>
      </c>
      <c r="I828" s="104">
        <v>3666573.57</v>
      </c>
      <c r="J828" s="29"/>
    </row>
    <row r="829" spans="1:10" s="22" customFormat="1" ht="15" customHeight="1" x14ac:dyDescent="0.2">
      <c r="A829" s="58"/>
      <c r="B829" s="57"/>
      <c r="C829" s="38"/>
      <c r="D829" s="31"/>
      <c r="E829" s="31"/>
      <c r="F829" s="35" t="s">
        <v>27</v>
      </c>
      <c r="G829" s="118">
        <v>3294804</v>
      </c>
      <c r="H829" s="113">
        <v>3630628</v>
      </c>
      <c r="I829" s="104">
        <v>3602918.87</v>
      </c>
      <c r="J829" s="29"/>
    </row>
    <row r="830" spans="1:10" s="22" customFormat="1" ht="15" customHeight="1" x14ac:dyDescent="0.2">
      <c r="A830" s="58"/>
      <c r="B830" s="57"/>
      <c r="C830" s="38"/>
      <c r="D830" s="31"/>
      <c r="E830" s="31"/>
      <c r="F830" s="36" t="s">
        <v>28</v>
      </c>
      <c r="G830" s="118">
        <v>0</v>
      </c>
      <c r="H830" s="113">
        <v>0</v>
      </c>
      <c r="I830" s="104">
        <v>0</v>
      </c>
      <c r="J830" s="29"/>
    </row>
    <row r="831" spans="1:10" s="22" customFormat="1" ht="15" customHeight="1" x14ac:dyDescent="0.2">
      <c r="A831" s="58"/>
      <c r="B831" s="57"/>
      <c r="C831" s="38" t="s">
        <v>29</v>
      </c>
      <c r="D831" s="31" t="s">
        <v>15</v>
      </c>
      <c r="E831" s="31" t="s">
        <v>15</v>
      </c>
      <c r="F831" s="32" t="s">
        <v>30</v>
      </c>
      <c r="G831" s="118">
        <v>90500</v>
      </c>
      <c r="H831" s="113">
        <v>94000</v>
      </c>
      <c r="I831" s="104">
        <v>77790.05</v>
      </c>
      <c r="J831" s="29"/>
    </row>
    <row r="832" spans="1:10" s="22" customFormat="1" ht="15" customHeight="1" x14ac:dyDescent="0.2">
      <c r="A832" s="58"/>
      <c r="B832" s="57"/>
      <c r="C832" s="38" t="s">
        <v>31</v>
      </c>
      <c r="D832" s="31" t="s">
        <v>15</v>
      </c>
      <c r="E832" s="31" t="s">
        <v>15</v>
      </c>
      <c r="F832" s="32" t="s">
        <v>32</v>
      </c>
      <c r="G832" s="118">
        <v>2000</v>
      </c>
      <c r="H832" s="113">
        <v>2000</v>
      </c>
      <c r="I832" s="104">
        <v>155</v>
      </c>
      <c r="J832" s="29"/>
    </row>
    <row r="833" spans="1:15" s="22" customFormat="1" ht="15" customHeight="1" x14ac:dyDescent="0.2">
      <c r="A833" s="58"/>
      <c r="B833" s="57"/>
      <c r="C833" s="38" t="s">
        <v>33</v>
      </c>
      <c r="D833" s="31" t="s">
        <v>15</v>
      </c>
      <c r="E833" s="31" t="s">
        <v>15</v>
      </c>
      <c r="F833" s="32" t="s">
        <v>34</v>
      </c>
      <c r="G833" s="118">
        <v>0</v>
      </c>
      <c r="H833" s="113">
        <v>0</v>
      </c>
      <c r="I833" s="104">
        <v>0</v>
      </c>
      <c r="J833" s="29"/>
    </row>
    <row r="834" spans="1:15" s="22" customFormat="1" ht="15" customHeight="1" x14ac:dyDescent="0.2">
      <c r="A834" s="58"/>
      <c r="B834" s="57"/>
      <c r="C834" s="38" t="s">
        <v>35</v>
      </c>
      <c r="D834" s="31" t="s">
        <v>15</v>
      </c>
      <c r="E834" s="31" t="s">
        <v>15</v>
      </c>
      <c r="F834" s="32" t="s">
        <v>36</v>
      </c>
      <c r="G834" s="118">
        <v>0</v>
      </c>
      <c r="H834" s="113">
        <v>316385</v>
      </c>
      <c r="I834" s="104">
        <v>309468.78000000003</v>
      </c>
      <c r="J834" s="29"/>
    </row>
    <row r="835" spans="1:15" s="22" customFormat="1" ht="15" customHeight="1" x14ac:dyDescent="0.2">
      <c r="A835" s="58"/>
      <c r="B835" s="57"/>
      <c r="C835" s="38"/>
      <c r="D835" s="31"/>
      <c r="E835" s="31"/>
      <c r="F835" s="35" t="s">
        <v>27</v>
      </c>
      <c r="G835" s="118">
        <v>0</v>
      </c>
      <c r="H835" s="113">
        <v>316385</v>
      </c>
      <c r="I835" s="104">
        <v>309468.78000000003</v>
      </c>
      <c r="J835" s="29"/>
    </row>
    <row r="836" spans="1:15" s="22" customFormat="1" ht="15" customHeight="1" x14ac:dyDescent="0.2">
      <c r="A836" s="58"/>
      <c r="B836" s="57"/>
      <c r="C836" s="38"/>
      <c r="D836" s="31"/>
      <c r="E836" s="31"/>
      <c r="F836" s="36" t="s">
        <v>28</v>
      </c>
      <c r="G836" s="118">
        <v>0</v>
      </c>
      <c r="H836" s="113">
        <v>0</v>
      </c>
      <c r="I836" s="104">
        <v>0</v>
      </c>
      <c r="J836" s="29"/>
    </row>
    <row r="837" spans="1:15" s="22" customFormat="1" ht="15" customHeight="1" x14ac:dyDescent="0.2">
      <c r="A837" s="58"/>
      <c r="B837" s="57"/>
      <c r="C837" s="38" t="s">
        <v>37</v>
      </c>
      <c r="D837" s="31" t="s">
        <v>15</v>
      </c>
      <c r="E837" s="31" t="s">
        <v>15</v>
      </c>
      <c r="F837" s="32" t="s">
        <v>38</v>
      </c>
      <c r="G837" s="118">
        <v>0</v>
      </c>
      <c r="H837" s="113">
        <v>0</v>
      </c>
      <c r="I837" s="104">
        <v>0</v>
      </c>
      <c r="J837" s="29"/>
    </row>
    <row r="838" spans="1:15" s="22" customFormat="1" ht="15" customHeight="1" x14ac:dyDescent="0.2">
      <c r="A838" s="58"/>
      <c r="B838" s="57"/>
      <c r="C838" s="38" t="s">
        <v>39</v>
      </c>
      <c r="D838" s="31" t="s">
        <v>15</v>
      </c>
      <c r="E838" s="31" t="s">
        <v>15</v>
      </c>
      <c r="F838" s="32" t="s">
        <v>40</v>
      </c>
      <c r="G838" s="118">
        <v>0</v>
      </c>
      <c r="H838" s="113">
        <v>0</v>
      </c>
      <c r="I838" s="104">
        <v>0</v>
      </c>
      <c r="J838" s="29"/>
    </row>
    <row r="839" spans="1:15" s="22" customFormat="1" ht="15" customHeight="1" x14ac:dyDescent="0.2">
      <c r="A839" s="58"/>
      <c r="B839" s="57"/>
      <c r="C839" s="38" t="s">
        <v>41</v>
      </c>
      <c r="D839" s="31" t="s">
        <v>15</v>
      </c>
      <c r="E839" s="31" t="s">
        <v>15</v>
      </c>
      <c r="F839" s="32" t="s">
        <v>42</v>
      </c>
      <c r="G839" s="118">
        <v>0</v>
      </c>
      <c r="H839" s="113">
        <v>0</v>
      </c>
      <c r="I839" s="104">
        <v>0</v>
      </c>
      <c r="J839" s="29"/>
    </row>
    <row r="840" spans="1:15" s="22" customFormat="1" ht="15" customHeight="1" x14ac:dyDescent="0.2">
      <c r="A840" s="58"/>
      <c r="B840" s="57"/>
      <c r="C840" s="38" t="s">
        <v>43</v>
      </c>
      <c r="D840" s="31" t="s">
        <v>15</v>
      </c>
      <c r="E840" s="31" t="s">
        <v>15</v>
      </c>
      <c r="F840" s="32" t="s">
        <v>44</v>
      </c>
      <c r="G840" s="118">
        <v>0</v>
      </c>
      <c r="H840" s="113">
        <v>0</v>
      </c>
      <c r="I840" s="104">
        <v>0</v>
      </c>
      <c r="J840" s="29"/>
    </row>
    <row r="841" spans="1:15" s="22" customFormat="1" ht="15" customHeight="1" x14ac:dyDescent="0.2">
      <c r="A841" s="58"/>
      <c r="B841" s="57"/>
      <c r="C841" s="38" t="s">
        <v>45</v>
      </c>
      <c r="D841" s="31" t="s">
        <v>15</v>
      </c>
      <c r="E841" s="31" t="s">
        <v>15</v>
      </c>
      <c r="F841" s="32" t="s">
        <v>46</v>
      </c>
      <c r="G841" s="118">
        <v>0</v>
      </c>
      <c r="H841" s="113">
        <v>0</v>
      </c>
      <c r="I841" s="104">
        <v>0</v>
      </c>
      <c r="J841" s="29"/>
    </row>
    <row r="842" spans="1:15" s="22" customFormat="1" ht="15" customHeight="1" x14ac:dyDescent="0.2">
      <c r="A842" s="58"/>
      <c r="B842" s="57"/>
      <c r="C842" s="39" t="s">
        <v>47</v>
      </c>
      <c r="D842" s="98" t="s">
        <v>15</v>
      </c>
      <c r="E842" s="98" t="s">
        <v>15</v>
      </c>
      <c r="F842" s="40" t="s">
        <v>48</v>
      </c>
      <c r="G842" s="118">
        <v>0</v>
      </c>
      <c r="H842" s="113">
        <v>126800</v>
      </c>
      <c r="I842" s="104">
        <v>126798.57</v>
      </c>
      <c r="J842" s="29"/>
    </row>
    <row r="843" spans="1:15" s="22" customFormat="1" ht="15" customHeight="1" x14ac:dyDescent="0.2">
      <c r="A843" s="58"/>
      <c r="B843" s="136" t="s">
        <v>162</v>
      </c>
      <c r="C843" s="137"/>
      <c r="D843" s="137"/>
      <c r="E843" s="137"/>
      <c r="F843" s="138"/>
      <c r="G843" s="114">
        <f>+SUM(G823:G842)-G835-G836-G829-G830</f>
        <v>3424304</v>
      </c>
      <c r="H843" s="114">
        <f>+SUM(H823:H842)-H835-H836-H829-H830</f>
        <v>4254572</v>
      </c>
      <c r="I843" s="70">
        <f>+SUM(I823:I842)-I835-I836-I829-I830</f>
        <v>4180785.9699999997</v>
      </c>
      <c r="J843" s="29"/>
    </row>
    <row r="844" spans="1:15" ht="15" customHeight="1" thickBot="1" x14ac:dyDescent="0.25">
      <c r="A844" s="50" t="s">
        <v>163</v>
      </c>
      <c r="B844" s="50"/>
      <c r="C844" s="51"/>
      <c r="D844" s="51"/>
      <c r="E844" s="51"/>
      <c r="F844" s="51"/>
      <c r="G844" s="115">
        <f>+G822+G801+G780+G759+G738++G696+G675+G654+G633+G612+G591+G570+G549+G528+G507+G486+G465+G444+G423+G402+G381+G360+G339+G318+G297+G276+G255+G234+G213+G171+G150+G129+G108+G87+G66+G45+G24+G843+G192+G717</f>
        <v>233982892</v>
      </c>
      <c r="H844" s="115">
        <f>+H822+H801+H780+H759+H738++H696+H675+H654+H633+H612+H591+H570+H549+H528+H507+H486+H465+H444+H423+H402+H381+H360+H339+H318+H297+H276+H255+H234+H213+H171+H150+H129+H108+H87+H66+H45+H24+H843+H192+H717</f>
        <v>289388426</v>
      </c>
      <c r="I844" s="71">
        <f>+I822+I801+I780+I759+I738++I696+I675+I654+I633+I612+I591+I570+I549+I528+I507+I486+I465+I444+I423+I402+I381+I360+I339+I318+I297+I276+I255+I234+I213+I171+I150+I129+I108+I87+I66+I45+I24+I843+I192+I717</f>
        <v>280665170.64000005</v>
      </c>
    </row>
    <row r="846" spans="1:15" ht="15" customHeight="1" x14ac:dyDescent="0.2">
      <c r="C846" s="130"/>
      <c r="D846" s="122"/>
      <c r="E846" s="122"/>
      <c r="F846" s="122"/>
      <c r="G846" s="131"/>
      <c r="H846" s="131"/>
      <c r="I846" s="131"/>
      <c r="J846" s="122"/>
    </row>
    <row r="847" spans="1:15" ht="15" customHeight="1" x14ac:dyDescent="0.2">
      <c r="C847" s="130"/>
      <c r="D847" s="122"/>
      <c r="E847" s="122"/>
      <c r="F847" s="130"/>
      <c r="G847" s="131"/>
      <c r="H847" s="131"/>
      <c r="I847" s="131"/>
      <c r="J847" s="132"/>
      <c r="K847" s="59"/>
      <c r="L847" s="59"/>
      <c r="M847" s="60"/>
      <c r="N847" s="60"/>
      <c r="O847" s="60"/>
    </row>
    <row r="848" spans="1:15" ht="15" customHeight="1" x14ac:dyDescent="0.2">
      <c r="C848" s="107"/>
      <c r="D848" s="122"/>
      <c r="E848" s="122"/>
      <c r="F848" s="130"/>
      <c r="G848" s="131"/>
      <c r="H848" s="131"/>
      <c r="I848" s="131"/>
      <c r="J848" s="132"/>
      <c r="K848" s="59"/>
      <c r="L848" s="59"/>
      <c r="M848" s="60"/>
      <c r="N848" s="60"/>
      <c r="O848" s="60"/>
    </row>
    <row r="849" spans="3:15" ht="15" customHeight="1" x14ac:dyDescent="0.2">
      <c r="C849" s="107"/>
      <c r="D849" s="122"/>
      <c r="E849" s="122"/>
      <c r="F849" s="107"/>
      <c r="G849" s="131"/>
      <c r="H849" s="131"/>
      <c r="I849" s="131"/>
      <c r="J849" s="132"/>
      <c r="K849" s="59"/>
      <c r="L849" s="59"/>
      <c r="M849" s="60"/>
      <c r="N849" s="60"/>
      <c r="O849" s="60"/>
    </row>
    <row r="850" spans="3:15" ht="15" customHeight="1" x14ac:dyDescent="0.2">
      <c r="C850" s="107"/>
      <c r="D850" s="122"/>
      <c r="E850" s="122"/>
      <c r="F850" s="107"/>
      <c r="G850" s="131"/>
      <c r="H850" s="131"/>
      <c r="I850" s="131"/>
      <c r="J850" s="132"/>
      <c r="K850" s="59"/>
      <c r="L850" s="59"/>
      <c r="M850" s="60"/>
      <c r="N850" s="60"/>
      <c r="O850" s="60"/>
    </row>
    <row r="851" spans="3:15" ht="15" customHeight="1" x14ac:dyDescent="0.2">
      <c r="C851" s="107"/>
      <c r="D851" s="122"/>
      <c r="E851" s="122"/>
      <c r="F851" s="107"/>
      <c r="G851" s="131"/>
      <c r="H851" s="131"/>
      <c r="I851" s="131"/>
      <c r="J851" s="132"/>
      <c r="K851" s="59"/>
      <c r="L851" s="59"/>
      <c r="M851" s="60"/>
      <c r="N851" s="60"/>
      <c r="O851" s="60"/>
    </row>
    <row r="852" spans="3:15" ht="15" customHeight="1" x14ac:dyDescent="0.2">
      <c r="C852" s="107"/>
      <c r="D852" s="122"/>
      <c r="E852" s="122"/>
      <c r="F852" s="107"/>
      <c r="G852" s="131"/>
      <c r="H852" s="131"/>
      <c r="I852" s="131"/>
      <c r="J852" s="132"/>
      <c r="K852" s="59"/>
      <c r="L852" s="59"/>
      <c r="M852" s="60"/>
      <c r="N852" s="60"/>
      <c r="O852" s="60"/>
    </row>
    <row r="853" spans="3:15" ht="15" customHeight="1" x14ac:dyDescent="0.2">
      <c r="C853" s="107"/>
      <c r="D853" s="122"/>
      <c r="E853" s="122"/>
      <c r="F853" s="107"/>
      <c r="G853" s="131"/>
      <c r="H853" s="131"/>
      <c r="I853" s="131"/>
      <c r="J853" s="132"/>
      <c r="K853" s="59"/>
      <c r="L853" s="59"/>
      <c r="M853" s="60"/>
      <c r="N853" s="60"/>
      <c r="O853" s="60"/>
    </row>
    <row r="854" spans="3:15" ht="15" customHeight="1" x14ac:dyDescent="0.2">
      <c r="C854" s="107"/>
      <c r="D854" s="122"/>
      <c r="E854" s="122"/>
      <c r="F854" s="107"/>
      <c r="G854" s="131"/>
      <c r="H854" s="131"/>
      <c r="I854" s="131"/>
      <c r="J854" s="132"/>
      <c r="K854" s="59"/>
      <c r="L854" s="59"/>
      <c r="M854" s="60"/>
      <c r="N854" s="60"/>
      <c r="O854" s="60"/>
    </row>
    <row r="855" spans="3:15" ht="15" customHeight="1" x14ac:dyDescent="0.2">
      <c r="C855" s="107"/>
      <c r="D855" s="122"/>
      <c r="E855" s="122"/>
      <c r="F855" s="107"/>
      <c r="G855" s="131"/>
      <c r="H855" s="131"/>
      <c r="I855" s="131"/>
      <c r="J855" s="132"/>
      <c r="K855" s="59"/>
      <c r="L855" s="59"/>
      <c r="M855" s="60"/>
      <c r="N855" s="60"/>
      <c r="O855" s="60"/>
    </row>
    <row r="856" spans="3:15" ht="15" customHeight="1" x14ac:dyDescent="0.2">
      <c r="C856" s="107"/>
      <c r="D856" s="122"/>
      <c r="E856" s="122"/>
      <c r="F856" s="107"/>
      <c r="G856" s="131"/>
      <c r="H856" s="131"/>
      <c r="I856" s="131"/>
      <c r="J856" s="132"/>
      <c r="K856" s="59"/>
      <c r="L856" s="59"/>
      <c r="M856" s="60"/>
      <c r="N856" s="60"/>
      <c r="O856" s="60"/>
    </row>
    <row r="857" spans="3:15" ht="15" customHeight="1" x14ac:dyDescent="0.2">
      <c r="C857" s="107"/>
      <c r="D857" s="122"/>
      <c r="E857" s="122"/>
      <c r="F857" s="107"/>
      <c r="G857" s="131"/>
      <c r="H857" s="131"/>
      <c r="I857" s="131"/>
      <c r="J857" s="132"/>
      <c r="K857" s="59"/>
      <c r="L857" s="59"/>
      <c r="M857" s="60"/>
      <c r="N857" s="60"/>
      <c r="O857" s="60"/>
    </row>
    <row r="858" spans="3:15" ht="15" customHeight="1" x14ac:dyDescent="0.2">
      <c r="C858" s="107"/>
      <c r="D858" s="122"/>
      <c r="E858" s="122"/>
      <c r="F858" s="107"/>
      <c r="G858" s="131"/>
      <c r="H858" s="131"/>
      <c r="I858" s="131"/>
      <c r="J858" s="132"/>
      <c r="K858" s="59"/>
      <c r="L858" s="59"/>
      <c r="M858" s="60"/>
      <c r="N858" s="60"/>
      <c r="O858" s="60"/>
    </row>
    <row r="859" spans="3:15" ht="15" customHeight="1" x14ac:dyDescent="0.2">
      <c r="C859" s="107"/>
      <c r="D859" s="122"/>
      <c r="E859" s="122"/>
      <c r="F859" s="107"/>
      <c r="G859" s="131"/>
      <c r="H859" s="131"/>
      <c r="I859" s="131"/>
      <c r="J859" s="132"/>
      <c r="K859" s="59"/>
      <c r="L859" s="59"/>
      <c r="M859" s="60"/>
      <c r="N859" s="60"/>
      <c r="O859" s="60"/>
    </row>
    <row r="860" spans="3:15" ht="15" customHeight="1" x14ac:dyDescent="0.2">
      <c r="C860" s="107"/>
      <c r="D860" s="122"/>
      <c r="E860" s="122"/>
      <c r="F860" s="107"/>
      <c r="G860" s="131"/>
      <c r="H860" s="131"/>
      <c r="I860" s="131"/>
      <c r="J860" s="132"/>
      <c r="K860" s="59"/>
      <c r="L860" s="59"/>
      <c r="M860" s="60"/>
      <c r="N860" s="60"/>
      <c r="O860" s="60"/>
    </row>
    <row r="861" spans="3:15" ht="15" customHeight="1" x14ac:dyDescent="0.2">
      <c r="C861" s="107"/>
      <c r="D861" s="122"/>
      <c r="E861" s="122"/>
      <c r="F861" s="107"/>
      <c r="G861" s="131"/>
      <c r="H861" s="131"/>
      <c r="I861" s="131"/>
      <c r="J861" s="132"/>
      <c r="K861" s="59"/>
      <c r="L861" s="59"/>
      <c r="M861" s="60"/>
      <c r="N861" s="60"/>
      <c r="O861" s="60"/>
    </row>
    <row r="862" spans="3:15" ht="15" customHeight="1" x14ac:dyDescent="0.2">
      <c r="C862" s="107"/>
      <c r="D862" s="122"/>
      <c r="E862" s="122"/>
      <c r="F862" s="107"/>
      <c r="G862" s="131"/>
      <c r="H862" s="131"/>
      <c r="I862" s="131"/>
      <c r="J862" s="132"/>
      <c r="K862" s="59"/>
      <c r="L862" s="59"/>
      <c r="M862" s="60"/>
      <c r="N862" s="60"/>
      <c r="O862" s="60"/>
    </row>
    <row r="863" spans="3:15" ht="15" customHeight="1" x14ac:dyDescent="0.2">
      <c r="C863" s="107"/>
      <c r="D863" s="122"/>
      <c r="E863" s="122"/>
      <c r="F863" s="122"/>
      <c r="G863" s="131"/>
      <c r="H863" s="131"/>
      <c r="I863" s="131"/>
      <c r="J863" s="122"/>
    </row>
    <row r="864" spans="3:15" ht="15" customHeight="1" x14ac:dyDescent="0.2">
      <c r="C864" s="107"/>
      <c r="D864" s="122"/>
      <c r="E864" s="122"/>
      <c r="F864" s="122"/>
      <c r="G864" s="131"/>
      <c r="H864" s="131"/>
      <c r="I864" s="131"/>
      <c r="J864" s="122"/>
    </row>
    <row r="865" spans="3:10" ht="15" customHeight="1" x14ac:dyDescent="0.2">
      <c r="C865" s="107"/>
      <c r="D865" s="122"/>
      <c r="E865" s="122"/>
      <c r="F865" s="122"/>
      <c r="G865" s="131"/>
      <c r="H865" s="131"/>
      <c r="I865" s="131"/>
      <c r="J865" s="122"/>
    </row>
    <row r="866" spans="3:10" ht="15" customHeight="1" x14ac:dyDescent="0.2">
      <c r="C866" s="122"/>
      <c r="D866" s="122"/>
      <c r="E866" s="122"/>
      <c r="F866" s="122"/>
      <c r="G866" s="131"/>
      <c r="H866" s="131"/>
      <c r="I866" s="131"/>
      <c r="J866" s="122"/>
    </row>
    <row r="867" spans="3:10" ht="15" customHeight="1" x14ac:dyDescent="0.2">
      <c r="C867" s="122"/>
      <c r="D867" s="122"/>
      <c r="E867" s="122"/>
      <c r="F867" s="122"/>
      <c r="G867" s="122"/>
      <c r="H867" s="122"/>
      <c r="I867" s="122"/>
      <c r="J867" s="122"/>
    </row>
    <row r="868" spans="3:10" ht="15" customHeight="1" x14ac:dyDescent="0.2">
      <c r="C868" s="122"/>
      <c r="D868" s="122"/>
      <c r="E868" s="122"/>
      <c r="F868" s="122"/>
      <c r="G868" s="133"/>
      <c r="H868" s="133"/>
      <c r="I868" s="133"/>
      <c r="J868" s="122"/>
    </row>
  </sheetData>
  <mergeCells count="80">
    <mergeCell ref="B550:B551"/>
    <mergeCell ref="B445:B446"/>
    <mergeCell ref="B466:B467"/>
    <mergeCell ref="B549:F549"/>
    <mergeCell ref="B528:F528"/>
    <mergeCell ref="B507:F507"/>
    <mergeCell ref="B486:F486"/>
    <mergeCell ref="B465:F465"/>
    <mergeCell ref="B487:B488"/>
    <mergeCell ref="B508:B509"/>
    <mergeCell ref="B529:B531"/>
    <mergeCell ref="B339:F339"/>
    <mergeCell ref="B318:F318"/>
    <mergeCell ref="B277:B278"/>
    <mergeCell ref="B361:B362"/>
    <mergeCell ref="B444:F444"/>
    <mergeCell ref="B382:B383"/>
    <mergeCell ref="B403:B404"/>
    <mergeCell ref="B424:B425"/>
    <mergeCell ref="B423:F423"/>
    <mergeCell ref="B402:F402"/>
    <mergeCell ref="B381:F381"/>
    <mergeCell ref="B360:F360"/>
    <mergeCell ref="B843:F843"/>
    <mergeCell ref="B822:F822"/>
    <mergeCell ref="B801:F801"/>
    <mergeCell ref="B780:F780"/>
    <mergeCell ref="B759:F759"/>
    <mergeCell ref="B802:B803"/>
    <mergeCell ref="B823:B825"/>
    <mergeCell ref="B760:B761"/>
    <mergeCell ref="B781:B782"/>
    <mergeCell ref="B276:F276"/>
    <mergeCell ref="B255:F255"/>
    <mergeCell ref="B234:F234"/>
    <mergeCell ref="B213:F213"/>
    <mergeCell ref="B256:B257"/>
    <mergeCell ref="B4:B5"/>
    <mergeCell ref="B25:B26"/>
    <mergeCell ref="B46:B47"/>
    <mergeCell ref="B67:B68"/>
    <mergeCell ref="B88:B89"/>
    <mergeCell ref="B66:F66"/>
    <mergeCell ref="B87:F87"/>
    <mergeCell ref="B24:F24"/>
    <mergeCell ref="B45:F45"/>
    <mergeCell ref="B108:F108"/>
    <mergeCell ref="B129:F129"/>
    <mergeCell ref="B298:B299"/>
    <mergeCell ref="B319:B320"/>
    <mergeCell ref="B340:B341"/>
    <mergeCell ref="B171:F171"/>
    <mergeCell ref="B150:F150"/>
    <mergeCell ref="B109:B110"/>
    <mergeCell ref="B130:B131"/>
    <mergeCell ref="B151:B152"/>
    <mergeCell ref="B172:B173"/>
    <mergeCell ref="B193:B194"/>
    <mergeCell ref="B214:B215"/>
    <mergeCell ref="B235:B236"/>
    <mergeCell ref="B192:F192"/>
    <mergeCell ref="B297:F297"/>
    <mergeCell ref="B739:B740"/>
    <mergeCell ref="B738:F738"/>
    <mergeCell ref="B717:F717"/>
    <mergeCell ref="B655:B656"/>
    <mergeCell ref="B676:B677"/>
    <mergeCell ref="B697:B698"/>
    <mergeCell ref="B718:B719"/>
    <mergeCell ref="B696:F696"/>
    <mergeCell ref="B675:F675"/>
    <mergeCell ref="B654:F654"/>
    <mergeCell ref="B633:F633"/>
    <mergeCell ref="B612:F612"/>
    <mergeCell ref="B591:F591"/>
    <mergeCell ref="B570:F570"/>
    <mergeCell ref="B613:B614"/>
    <mergeCell ref="B634:B635"/>
    <mergeCell ref="B571:B573"/>
    <mergeCell ref="B592:B593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 C25:E44 C46:E65 C67:E86 C88:E107 C109:E128 C130:E149 C823:E842 C802:E821 C781:E800 C760:E779 C739:E758 C718:E737 C697:E716 C676:E695 C655:E674 C634:E653 C613:E632 C592:E611 C571:E590 C550:E569 C529:E548 C508:E527 C487:E506 C466:E485 C445:E464 C424:E443 C403:E422 C382:E401 C361:E380 C340:E359 C319:E338 C298:E317 C277:E296 C256:E275 C235:E254 C214:E233 C193:E212 C172:E191 C151:E170" numberStoredAsText="1"/>
    <ignoredError sqref="G843:I84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1:P500"/>
  <sheetViews>
    <sheetView showGridLines="0" zoomScaleNormal="100" zoomScaleSheetLayoutView="142" workbookViewId="0">
      <pane xSplit="1" ySplit="3" topLeftCell="B471" activePane="bottomRight" state="frozen"/>
      <selection pane="topRight" activeCell="B30" sqref="B30"/>
      <selection pane="bottomLeft" activeCell="B30" sqref="B30"/>
      <selection pane="bottomRight" activeCell="J486" sqref="J486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6" width="7.28515625" style="21" customWidth="1"/>
    <col min="7" max="7" width="34.85546875" style="21" customWidth="1"/>
    <col min="8" max="10" width="14.28515625" style="21" customWidth="1"/>
    <col min="11" max="16384" width="23.28515625" style="21"/>
  </cols>
  <sheetData>
    <row r="1" spans="1:11" ht="15" customHeight="1" x14ac:dyDescent="0.2">
      <c r="A1" s="79" t="s">
        <v>164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ht="15" customHeight="1" thickBot="1" x14ac:dyDescent="0.25">
      <c r="B2" s="22"/>
      <c r="C2" s="22"/>
      <c r="D2" s="22"/>
      <c r="E2" s="22"/>
      <c r="F2" s="22"/>
      <c r="G2" s="22"/>
      <c r="J2" s="77" t="s">
        <v>2</v>
      </c>
    </row>
    <row r="3" spans="1:11" ht="31.5" customHeight="1" thickBot="1" x14ac:dyDescent="0.25">
      <c r="A3" s="72" t="s">
        <v>3</v>
      </c>
      <c r="B3" s="72" t="s">
        <v>4</v>
      </c>
      <c r="C3" s="72" t="s">
        <v>52</v>
      </c>
      <c r="D3" s="73" t="s">
        <v>53</v>
      </c>
      <c r="E3" s="72" t="s">
        <v>54</v>
      </c>
      <c r="F3" s="72" t="s">
        <v>55</v>
      </c>
      <c r="G3" s="72" t="s">
        <v>8</v>
      </c>
      <c r="H3" s="73" t="s">
        <v>56</v>
      </c>
      <c r="I3" s="73" t="s">
        <v>57</v>
      </c>
      <c r="J3" s="73" t="s">
        <v>58</v>
      </c>
    </row>
    <row r="4" spans="1:11" s="22" customFormat="1" ht="15" customHeight="1" x14ac:dyDescent="0.2">
      <c r="A4" s="92" t="s">
        <v>82</v>
      </c>
      <c r="B4" s="142" t="s">
        <v>83</v>
      </c>
      <c r="C4" s="61" t="s">
        <v>14</v>
      </c>
      <c r="D4" s="45" t="s">
        <v>15</v>
      </c>
      <c r="E4" s="45" t="s">
        <v>15</v>
      </c>
      <c r="F4" s="45" t="s">
        <v>15</v>
      </c>
      <c r="G4" s="46" t="s">
        <v>59</v>
      </c>
      <c r="H4" s="110">
        <v>1486599</v>
      </c>
      <c r="I4" s="113">
        <v>1611599</v>
      </c>
      <c r="J4" s="28">
        <v>1102816.24</v>
      </c>
      <c r="K4" s="29"/>
    </row>
    <row r="5" spans="1:11" s="22" customFormat="1" ht="15" customHeight="1" x14ac:dyDescent="0.2">
      <c r="A5" s="93"/>
      <c r="B5" s="147"/>
      <c r="C5" s="38" t="s">
        <v>17</v>
      </c>
      <c r="D5" s="31" t="s">
        <v>15</v>
      </c>
      <c r="E5" s="31" t="s">
        <v>15</v>
      </c>
      <c r="F5" s="31" t="s">
        <v>15</v>
      </c>
      <c r="G5" s="32" t="s">
        <v>60</v>
      </c>
      <c r="H5" s="112">
        <v>2276346</v>
      </c>
      <c r="I5" s="113">
        <v>2401503</v>
      </c>
      <c r="J5" s="104">
        <v>336782.64</v>
      </c>
      <c r="K5" s="29"/>
    </row>
    <row r="6" spans="1:11" s="22" customFormat="1" ht="15" customHeight="1" x14ac:dyDescent="0.2">
      <c r="A6" s="93"/>
      <c r="B6" s="57"/>
      <c r="C6" s="38" t="s">
        <v>19</v>
      </c>
      <c r="D6" s="31" t="s">
        <v>15</v>
      </c>
      <c r="E6" s="31" t="s">
        <v>15</v>
      </c>
      <c r="F6" s="31" t="s">
        <v>15</v>
      </c>
      <c r="G6" s="32" t="s">
        <v>61</v>
      </c>
      <c r="H6" s="112">
        <v>0</v>
      </c>
      <c r="I6" s="113">
        <v>0</v>
      </c>
      <c r="J6" s="104">
        <v>0</v>
      </c>
      <c r="K6" s="29"/>
    </row>
    <row r="7" spans="1:11" s="22" customFormat="1" ht="15" customHeight="1" x14ac:dyDescent="0.2">
      <c r="A7" s="58"/>
      <c r="B7" s="57"/>
      <c r="C7" s="38" t="s">
        <v>21</v>
      </c>
      <c r="D7" s="31" t="s">
        <v>15</v>
      </c>
      <c r="E7" s="31" t="s">
        <v>15</v>
      </c>
      <c r="F7" s="31" t="s">
        <v>15</v>
      </c>
      <c r="G7" s="32" t="s">
        <v>26</v>
      </c>
      <c r="H7" s="112">
        <v>0</v>
      </c>
      <c r="I7" s="113">
        <v>52935</v>
      </c>
      <c r="J7" s="104">
        <v>51338.41</v>
      </c>
      <c r="K7" s="29"/>
    </row>
    <row r="8" spans="1:11" s="22" customFormat="1" ht="15" customHeight="1" x14ac:dyDescent="0.2">
      <c r="A8" s="58"/>
      <c r="B8" s="57"/>
      <c r="C8" s="38" t="s">
        <v>23</v>
      </c>
      <c r="D8" s="31" t="s">
        <v>15</v>
      </c>
      <c r="E8" s="31" t="s">
        <v>15</v>
      </c>
      <c r="F8" s="31" t="s">
        <v>15</v>
      </c>
      <c r="G8" s="32" t="s">
        <v>62</v>
      </c>
      <c r="H8" s="112">
        <v>453114</v>
      </c>
      <c r="I8" s="113">
        <v>538114</v>
      </c>
      <c r="J8" s="104">
        <v>192619.37</v>
      </c>
      <c r="K8" s="29"/>
    </row>
    <row r="9" spans="1:11" s="22" customFormat="1" ht="15" customHeight="1" x14ac:dyDescent="0.2">
      <c r="A9" s="58"/>
      <c r="B9" s="57"/>
      <c r="C9" s="38" t="s">
        <v>25</v>
      </c>
      <c r="D9" s="31" t="s">
        <v>15</v>
      </c>
      <c r="E9" s="31" t="s">
        <v>15</v>
      </c>
      <c r="F9" s="31" t="s">
        <v>15</v>
      </c>
      <c r="G9" s="32" t="s">
        <v>63</v>
      </c>
      <c r="H9" s="112">
        <v>3000</v>
      </c>
      <c r="I9" s="113">
        <v>3000</v>
      </c>
      <c r="J9" s="104">
        <v>0</v>
      </c>
      <c r="K9" s="29"/>
    </row>
    <row r="10" spans="1:11" s="22" customFormat="1" ht="15" customHeight="1" x14ac:dyDescent="0.2">
      <c r="A10" s="58"/>
      <c r="B10" s="57"/>
      <c r="C10" s="38" t="s">
        <v>29</v>
      </c>
      <c r="D10" s="31" t="s">
        <v>15</v>
      </c>
      <c r="E10" s="31" t="s">
        <v>15</v>
      </c>
      <c r="F10" s="31" t="s">
        <v>15</v>
      </c>
      <c r="G10" s="32" t="s">
        <v>64</v>
      </c>
      <c r="H10" s="112">
        <v>733100</v>
      </c>
      <c r="I10" s="113">
        <v>740350</v>
      </c>
      <c r="J10" s="104">
        <v>36699.800000000003</v>
      </c>
      <c r="K10" s="29"/>
    </row>
    <row r="11" spans="1:11" s="22" customFormat="1" ht="15" customHeight="1" x14ac:dyDescent="0.2">
      <c r="A11" s="58"/>
      <c r="B11" s="57"/>
      <c r="C11" s="38" t="s">
        <v>31</v>
      </c>
      <c r="D11" s="31" t="s">
        <v>15</v>
      </c>
      <c r="E11" s="31" t="s">
        <v>15</v>
      </c>
      <c r="F11" s="31" t="s">
        <v>15</v>
      </c>
      <c r="G11" s="32" t="s">
        <v>36</v>
      </c>
      <c r="H11" s="112">
        <v>0</v>
      </c>
      <c r="I11" s="113">
        <v>0</v>
      </c>
      <c r="J11" s="104">
        <v>0</v>
      </c>
      <c r="K11" s="29"/>
    </row>
    <row r="12" spans="1:11" s="22" customFormat="1" ht="15" customHeight="1" x14ac:dyDescent="0.2">
      <c r="A12" s="58"/>
      <c r="B12" s="57"/>
      <c r="C12" s="38" t="s">
        <v>33</v>
      </c>
      <c r="D12" s="31" t="s">
        <v>15</v>
      </c>
      <c r="E12" s="31" t="s">
        <v>15</v>
      </c>
      <c r="F12" s="31" t="s">
        <v>15</v>
      </c>
      <c r="G12" s="32" t="s">
        <v>38</v>
      </c>
      <c r="H12" s="112">
        <v>0</v>
      </c>
      <c r="I12" s="113">
        <v>0</v>
      </c>
      <c r="J12" s="104">
        <v>0</v>
      </c>
      <c r="K12" s="29"/>
    </row>
    <row r="13" spans="1:11" s="22" customFormat="1" ht="15" customHeight="1" x14ac:dyDescent="0.2">
      <c r="A13" s="58"/>
      <c r="B13" s="57"/>
      <c r="C13" s="38" t="s">
        <v>35</v>
      </c>
      <c r="D13" s="31" t="s">
        <v>15</v>
      </c>
      <c r="E13" s="31" t="s">
        <v>15</v>
      </c>
      <c r="F13" s="31" t="s">
        <v>15</v>
      </c>
      <c r="G13" s="32" t="s">
        <v>40</v>
      </c>
      <c r="H13" s="112">
        <v>0</v>
      </c>
      <c r="I13" s="113">
        <v>0</v>
      </c>
      <c r="J13" s="104">
        <v>0</v>
      </c>
      <c r="K13" s="29"/>
    </row>
    <row r="14" spans="1:11" s="22" customFormat="1" ht="15" customHeight="1" x14ac:dyDescent="0.2">
      <c r="A14" s="58"/>
      <c r="B14" s="57"/>
      <c r="C14" s="39" t="s">
        <v>37</v>
      </c>
      <c r="D14" s="98" t="s">
        <v>15</v>
      </c>
      <c r="E14" s="98" t="s">
        <v>15</v>
      </c>
      <c r="F14" s="98" t="s">
        <v>15</v>
      </c>
      <c r="G14" s="40" t="s">
        <v>65</v>
      </c>
      <c r="H14" s="112">
        <v>0</v>
      </c>
      <c r="I14" s="113">
        <v>0</v>
      </c>
      <c r="J14" s="104">
        <v>0</v>
      </c>
      <c r="K14" s="29"/>
    </row>
    <row r="15" spans="1:11" s="22" customFormat="1" ht="15" customHeight="1" x14ac:dyDescent="0.2">
      <c r="A15" s="58"/>
      <c r="B15" s="136" t="s">
        <v>84</v>
      </c>
      <c r="C15" s="137"/>
      <c r="D15" s="137"/>
      <c r="E15" s="137"/>
      <c r="F15" s="137"/>
      <c r="G15" s="138"/>
      <c r="H15" s="119">
        <f>+SUM(H4:H14)</f>
        <v>4952159</v>
      </c>
      <c r="I15" s="114">
        <f>+SUM(I4:I14)</f>
        <v>5347501</v>
      </c>
      <c r="J15" s="70">
        <f>+SUM(J4:J14)</f>
        <v>1720256.4599999997</v>
      </c>
      <c r="K15" s="29"/>
    </row>
    <row r="16" spans="1:11" s="22" customFormat="1" ht="15" customHeight="1" x14ac:dyDescent="0.2">
      <c r="A16" s="58"/>
      <c r="B16" s="142" t="s">
        <v>85</v>
      </c>
      <c r="C16" s="61" t="s">
        <v>14</v>
      </c>
      <c r="D16" s="45" t="s">
        <v>15</v>
      </c>
      <c r="E16" s="45" t="s">
        <v>15</v>
      </c>
      <c r="F16" s="45" t="s">
        <v>15</v>
      </c>
      <c r="G16" s="46" t="s">
        <v>59</v>
      </c>
      <c r="H16" s="116">
        <v>9209967</v>
      </c>
      <c r="I16" s="117">
        <v>10664694</v>
      </c>
      <c r="J16" s="48">
        <v>10660760.550000001</v>
      </c>
      <c r="K16" s="29"/>
    </row>
    <row r="17" spans="1:11" s="22" customFormat="1" ht="15" customHeight="1" x14ac:dyDescent="0.2">
      <c r="A17" s="58"/>
      <c r="B17" s="143"/>
      <c r="C17" s="38" t="s">
        <v>17</v>
      </c>
      <c r="D17" s="31" t="s">
        <v>15</v>
      </c>
      <c r="E17" s="31" t="s">
        <v>15</v>
      </c>
      <c r="F17" s="31" t="s">
        <v>15</v>
      </c>
      <c r="G17" s="32" t="s">
        <v>60</v>
      </c>
      <c r="H17" s="112">
        <v>313593</v>
      </c>
      <c r="I17" s="113">
        <v>781799</v>
      </c>
      <c r="J17" s="104">
        <v>652702.97</v>
      </c>
      <c r="K17" s="29"/>
    </row>
    <row r="18" spans="1:11" s="22" customFormat="1" ht="15" customHeight="1" x14ac:dyDescent="0.2">
      <c r="A18" s="58"/>
      <c r="B18" s="57"/>
      <c r="C18" s="38" t="s">
        <v>19</v>
      </c>
      <c r="D18" s="31" t="s">
        <v>15</v>
      </c>
      <c r="E18" s="31" t="s">
        <v>15</v>
      </c>
      <c r="F18" s="31" t="s">
        <v>15</v>
      </c>
      <c r="G18" s="32" t="s">
        <v>61</v>
      </c>
      <c r="H18" s="112">
        <v>0</v>
      </c>
      <c r="I18" s="113">
        <v>0</v>
      </c>
      <c r="J18" s="104">
        <v>0</v>
      </c>
      <c r="K18" s="29"/>
    </row>
    <row r="19" spans="1:11" s="22" customFormat="1" ht="15" customHeight="1" x14ac:dyDescent="0.2">
      <c r="A19" s="58"/>
      <c r="B19" s="57"/>
      <c r="C19" s="38" t="s">
        <v>21</v>
      </c>
      <c r="D19" s="31" t="s">
        <v>15</v>
      </c>
      <c r="E19" s="31" t="s">
        <v>15</v>
      </c>
      <c r="F19" s="31" t="s">
        <v>15</v>
      </c>
      <c r="G19" s="32" t="s">
        <v>26</v>
      </c>
      <c r="H19" s="112">
        <v>0</v>
      </c>
      <c r="I19" s="113">
        <v>208669</v>
      </c>
      <c r="J19" s="104">
        <v>195495.79</v>
      </c>
      <c r="K19" s="29"/>
    </row>
    <row r="20" spans="1:11" s="22" customFormat="1" ht="15" customHeight="1" x14ac:dyDescent="0.2">
      <c r="A20" s="58"/>
      <c r="B20" s="57"/>
      <c r="C20" s="38" t="s">
        <v>23</v>
      </c>
      <c r="D20" s="31" t="s">
        <v>15</v>
      </c>
      <c r="E20" s="31" t="s">
        <v>15</v>
      </c>
      <c r="F20" s="31" t="s">
        <v>15</v>
      </c>
      <c r="G20" s="32" t="s">
        <v>62</v>
      </c>
      <c r="H20" s="112">
        <v>0</v>
      </c>
      <c r="I20" s="113">
        <v>0</v>
      </c>
      <c r="J20" s="104">
        <v>0</v>
      </c>
      <c r="K20" s="29"/>
    </row>
    <row r="21" spans="1:11" s="22" customFormat="1" ht="15" customHeight="1" x14ac:dyDescent="0.2">
      <c r="A21" s="58"/>
      <c r="B21" s="57"/>
      <c r="C21" s="38" t="s">
        <v>25</v>
      </c>
      <c r="D21" s="31" t="s">
        <v>15</v>
      </c>
      <c r="E21" s="31" t="s">
        <v>15</v>
      </c>
      <c r="F21" s="31" t="s">
        <v>15</v>
      </c>
      <c r="G21" s="32" t="s">
        <v>63</v>
      </c>
      <c r="H21" s="112">
        <v>16400</v>
      </c>
      <c r="I21" s="113">
        <v>18800</v>
      </c>
      <c r="J21" s="104">
        <v>12156.11</v>
      </c>
      <c r="K21" s="29"/>
    </row>
    <row r="22" spans="1:11" s="22" customFormat="1" ht="15" customHeight="1" x14ac:dyDescent="0.2">
      <c r="A22" s="58"/>
      <c r="B22" s="57"/>
      <c r="C22" s="38" t="s">
        <v>29</v>
      </c>
      <c r="D22" s="31" t="s">
        <v>15</v>
      </c>
      <c r="E22" s="31" t="s">
        <v>15</v>
      </c>
      <c r="F22" s="31" t="s">
        <v>15</v>
      </c>
      <c r="G22" s="32" t="s">
        <v>64</v>
      </c>
      <c r="H22" s="112">
        <v>2300</v>
      </c>
      <c r="I22" s="113">
        <v>175698</v>
      </c>
      <c r="J22" s="104">
        <v>175096.15</v>
      </c>
      <c r="K22" s="29"/>
    </row>
    <row r="23" spans="1:11" s="22" customFormat="1" ht="15" customHeight="1" x14ac:dyDescent="0.2">
      <c r="A23" s="58"/>
      <c r="B23" s="57"/>
      <c r="C23" s="38" t="s">
        <v>31</v>
      </c>
      <c r="D23" s="31" t="s">
        <v>15</v>
      </c>
      <c r="E23" s="31" t="s">
        <v>15</v>
      </c>
      <c r="F23" s="31" t="s">
        <v>15</v>
      </c>
      <c r="G23" s="32" t="s">
        <v>36</v>
      </c>
      <c r="H23" s="112">
        <v>0</v>
      </c>
      <c r="I23" s="113">
        <v>0</v>
      </c>
      <c r="J23" s="104">
        <v>0</v>
      </c>
      <c r="K23" s="29"/>
    </row>
    <row r="24" spans="1:11" s="22" customFormat="1" ht="15" customHeight="1" x14ac:dyDescent="0.2">
      <c r="A24" s="58"/>
      <c r="B24" s="57"/>
      <c r="C24" s="38" t="s">
        <v>33</v>
      </c>
      <c r="D24" s="31" t="s">
        <v>15</v>
      </c>
      <c r="E24" s="31" t="s">
        <v>15</v>
      </c>
      <c r="F24" s="31" t="s">
        <v>15</v>
      </c>
      <c r="G24" s="32" t="s">
        <v>38</v>
      </c>
      <c r="H24" s="112">
        <v>0</v>
      </c>
      <c r="I24" s="113">
        <v>0</v>
      </c>
      <c r="J24" s="104">
        <v>0</v>
      </c>
      <c r="K24" s="29"/>
    </row>
    <row r="25" spans="1:11" s="22" customFormat="1" ht="15" customHeight="1" x14ac:dyDescent="0.2">
      <c r="A25" s="58"/>
      <c r="B25" s="57"/>
      <c r="C25" s="38" t="s">
        <v>35</v>
      </c>
      <c r="D25" s="31" t="s">
        <v>15</v>
      </c>
      <c r="E25" s="31" t="s">
        <v>15</v>
      </c>
      <c r="F25" s="31" t="s">
        <v>15</v>
      </c>
      <c r="G25" s="32" t="s">
        <v>40</v>
      </c>
      <c r="H25" s="112">
        <v>0</v>
      </c>
      <c r="I25" s="113">
        <v>0</v>
      </c>
      <c r="J25" s="104">
        <v>0</v>
      </c>
      <c r="K25" s="29"/>
    </row>
    <row r="26" spans="1:11" s="22" customFormat="1" ht="15" customHeight="1" x14ac:dyDescent="0.2">
      <c r="A26" s="58"/>
      <c r="B26" s="57"/>
      <c r="C26" s="39" t="s">
        <v>37</v>
      </c>
      <c r="D26" s="98" t="s">
        <v>15</v>
      </c>
      <c r="E26" s="98" t="s">
        <v>15</v>
      </c>
      <c r="F26" s="98" t="s">
        <v>15</v>
      </c>
      <c r="G26" s="40" t="s">
        <v>65</v>
      </c>
      <c r="H26" s="112">
        <v>0</v>
      </c>
      <c r="I26" s="113">
        <v>0</v>
      </c>
      <c r="J26" s="104">
        <v>0</v>
      </c>
      <c r="K26" s="29"/>
    </row>
    <row r="27" spans="1:11" s="22" customFormat="1" ht="15" customHeight="1" x14ac:dyDescent="0.2">
      <c r="A27" s="58"/>
      <c r="B27" s="136" t="s">
        <v>86</v>
      </c>
      <c r="C27" s="137"/>
      <c r="D27" s="137"/>
      <c r="E27" s="137"/>
      <c r="F27" s="137"/>
      <c r="G27" s="138"/>
      <c r="H27" s="119">
        <f>+SUM(H16:H26)</f>
        <v>9542260</v>
      </c>
      <c r="I27" s="114">
        <f>+SUM(I16:I26)</f>
        <v>11849660</v>
      </c>
      <c r="J27" s="70">
        <f>+SUM(J16:J26)</f>
        <v>11696211.57</v>
      </c>
      <c r="K27" s="29"/>
    </row>
    <row r="28" spans="1:11" s="22" customFormat="1" ht="15" customHeight="1" x14ac:dyDescent="0.2">
      <c r="A28" s="58"/>
      <c r="B28" s="142" t="s">
        <v>87</v>
      </c>
      <c r="C28" s="61" t="s">
        <v>14</v>
      </c>
      <c r="D28" s="45" t="s">
        <v>15</v>
      </c>
      <c r="E28" s="45" t="s">
        <v>15</v>
      </c>
      <c r="F28" s="45" t="s">
        <v>15</v>
      </c>
      <c r="G28" s="46" t="s">
        <v>59</v>
      </c>
      <c r="H28" s="116">
        <v>8946857</v>
      </c>
      <c r="I28" s="117">
        <v>11040869</v>
      </c>
      <c r="J28" s="48">
        <v>11012250.41</v>
      </c>
      <c r="K28" s="29"/>
    </row>
    <row r="29" spans="1:11" s="22" customFormat="1" ht="15" customHeight="1" x14ac:dyDescent="0.2">
      <c r="A29" s="58"/>
      <c r="B29" s="143"/>
      <c r="C29" s="38" t="s">
        <v>17</v>
      </c>
      <c r="D29" s="31" t="s">
        <v>15</v>
      </c>
      <c r="E29" s="31" t="s">
        <v>15</v>
      </c>
      <c r="F29" s="31" t="s">
        <v>15</v>
      </c>
      <c r="G29" s="32" t="s">
        <v>60</v>
      </c>
      <c r="H29" s="112">
        <v>417423</v>
      </c>
      <c r="I29" s="113">
        <v>947836</v>
      </c>
      <c r="J29" s="104">
        <v>784528.16999999993</v>
      </c>
      <c r="K29" s="29"/>
    </row>
    <row r="30" spans="1:11" s="22" customFormat="1" ht="15" customHeight="1" x14ac:dyDescent="0.2">
      <c r="A30" s="58"/>
      <c r="B30" s="57"/>
      <c r="C30" s="38" t="s">
        <v>19</v>
      </c>
      <c r="D30" s="31" t="s">
        <v>15</v>
      </c>
      <c r="E30" s="31" t="s">
        <v>15</v>
      </c>
      <c r="F30" s="31" t="s">
        <v>15</v>
      </c>
      <c r="G30" s="32" t="s">
        <v>61</v>
      </c>
      <c r="H30" s="112">
        <v>0</v>
      </c>
      <c r="I30" s="113">
        <v>0</v>
      </c>
      <c r="J30" s="104">
        <v>0</v>
      </c>
      <c r="K30" s="29"/>
    </row>
    <row r="31" spans="1:11" s="22" customFormat="1" ht="15" customHeight="1" x14ac:dyDescent="0.2">
      <c r="A31" s="58"/>
      <c r="B31" s="57"/>
      <c r="C31" s="38" t="s">
        <v>21</v>
      </c>
      <c r="D31" s="31" t="s">
        <v>15</v>
      </c>
      <c r="E31" s="31" t="s">
        <v>15</v>
      </c>
      <c r="F31" s="31" t="s">
        <v>15</v>
      </c>
      <c r="G31" s="32" t="s">
        <v>26</v>
      </c>
      <c r="H31" s="112">
        <v>0</v>
      </c>
      <c r="I31" s="113">
        <v>181040</v>
      </c>
      <c r="J31" s="104">
        <v>179314.65999999997</v>
      </c>
      <c r="K31" s="29"/>
    </row>
    <row r="32" spans="1:11" s="22" customFormat="1" ht="15" customHeight="1" x14ac:dyDescent="0.2">
      <c r="A32" s="58"/>
      <c r="B32" s="57"/>
      <c r="C32" s="38" t="s">
        <v>23</v>
      </c>
      <c r="D32" s="31" t="s">
        <v>15</v>
      </c>
      <c r="E32" s="31" t="s">
        <v>15</v>
      </c>
      <c r="F32" s="31" t="s">
        <v>15</v>
      </c>
      <c r="G32" s="32" t="s">
        <v>62</v>
      </c>
      <c r="H32" s="112">
        <v>0</v>
      </c>
      <c r="I32" s="113">
        <v>0</v>
      </c>
      <c r="J32" s="104">
        <v>0</v>
      </c>
      <c r="K32" s="29"/>
    </row>
    <row r="33" spans="1:11" s="22" customFormat="1" ht="15" customHeight="1" x14ac:dyDescent="0.2">
      <c r="A33" s="58"/>
      <c r="B33" s="57"/>
      <c r="C33" s="38" t="s">
        <v>25</v>
      </c>
      <c r="D33" s="31" t="s">
        <v>15</v>
      </c>
      <c r="E33" s="31" t="s">
        <v>15</v>
      </c>
      <c r="F33" s="31" t="s">
        <v>15</v>
      </c>
      <c r="G33" s="32" t="s">
        <v>63</v>
      </c>
      <c r="H33" s="112">
        <v>23700</v>
      </c>
      <c r="I33" s="113">
        <v>12150</v>
      </c>
      <c r="J33" s="104">
        <v>11361.97</v>
      </c>
      <c r="K33" s="29"/>
    </row>
    <row r="34" spans="1:11" s="22" customFormat="1" ht="15" customHeight="1" x14ac:dyDescent="0.2">
      <c r="A34" s="58"/>
      <c r="B34" s="57"/>
      <c r="C34" s="38" t="s">
        <v>29</v>
      </c>
      <c r="D34" s="31" t="s">
        <v>15</v>
      </c>
      <c r="E34" s="31" t="s">
        <v>15</v>
      </c>
      <c r="F34" s="31" t="s">
        <v>15</v>
      </c>
      <c r="G34" s="32" t="s">
        <v>64</v>
      </c>
      <c r="H34" s="112">
        <v>0</v>
      </c>
      <c r="I34" s="113">
        <v>165310</v>
      </c>
      <c r="J34" s="104">
        <v>165102.27999999997</v>
      </c>
      <c r="K34" s="29"/>
    </row>
    <row r="35" spans="1:11" s="22" customFormat="1" ht="15" customHeight="1" x14ac:dyDescent="0.2">
      <c r="A35" s="58"/>
      <c r="B35" s="57"/>
      <c r="C35" s="38" t="s">
        <v>31</v>
      </c>
      <c r="D35" s="31" t="s">
        <v>15</v>
      </c>
      <c r="E35" s="31" t="s">
        <v>15</v>
      </c>
      <c r="F35" s="31" t="s">
        <v>15</v>
      </c>
      <c r="G35" s="32" t="s">
        <v>36</v>
      </c>
      <c r="H35" s="112">
        <v>0</v>
      </c>
      <c r="I35" s="113">
        <v>0</v>
      </c>
      <c r="J35" s="104">
        <v>0</v>
      </c>
      <c r="K35" s="29"/>
    </row>
    <row r="36" spans="1:11" s="22" customFormat="1" ht="15" customHeight="1" x14ac:dyDescent="0.2">
      <c r="A36" s="58"/>
      <c r="B36" s="57"/>
      <c r="C36" s="38" t="s">
        <v>33</v>
      </c>
      <c r="D36" s="31" t="s">
        <v>15</v>
      </c>
      <c r="E36" s="31" t="s">
        <v>15</v>
      </c>
      <c r="F36" s="31" t="s">
        <v>15</v>
      </c>
      <c r="G36" s="32" t="s">
        <v>38</v>
      </c>
      <c r="H36" s="112">
        <v>0</v>
      </c>
      <c r="I36" s="113">
        <v>0</v>
      </c>
      <c r="J36" s="104">
        <v>0</v>
      </c>
      <c r="K36" s="29"/>
    </row>
    <row r="37" spans="1:11" s="22" customFormat="1" ht="15" customHeight="1" x14ac:dyDescent="0.2">
      <c r="A37" s="58"/>
      <c r="B37" s="57"/>
      <c r="C37" s="38" t="s">
        <v>35</v>
      </c>
      <c r="D37" s="31" t="s">
        <v>15</v>
      </c>
      <c r="E37" s="31" t="s">
        <v>15</v>
      </c>
      <c r="F37" s="31" t="s">
        <v>15</v>
      </c>
      <c r="G37" s="32" t="s">
        <v>40</v>
      </c>
      <c r="H37" s="112">
        <v>0</v>
      </c>
      <c r="I37" s="113">
        <v>0</v>
      </c>
      <c r="J37" s="104">
        <v>0</v>
      </c>
      <c r="K37" s="29"/>
    </row>
    <row r="38" spans="1:11" s="22" customFormat="1" ht="15" customHeight="1" x14ac:dyDescent="0.2">
      <c r="A38" s="58"/>
      <c r="B38" s="57"/>
      <c r="C38" s="39" t="s">
        <v>37</v>
      </c>
      <c r="D38" s="98" t="s">
        <v>15</v>
      </c>
      <c r="E38" s="98" t="s">
        <v>15</v>
      </c>
      <c r="F38" s="98" t="s">
        <v>15</v>
      </c>
      <c r="G38" s="40" t="s">
        <v>65</v>
      </c>
      <c r="H38" s="112">
        <v>0</v>
      </c>
      <c r="I38" s="113">
        <v>0</v>
      </c>
      <c r="J38" s="104">
        <v>0</v>
      </c>
      <c r="K38" s="29"/>
    </row>
    <row r="39" spans="1:11" s="22" customFormat="1" ht="15" customHeight="1" x14ac:dyDescent="0.2">
      <c r="A39" s="58"/>
      <c r="B39" s="136" t="s">
        <v>88</v>
      </c>
      <c r="C39" s="137"/>
      <c r="D39" s="137"/>
      <c r="E39" s="137"/>
      <c r="F39" s="137"/>
      <c r="G39" s="138"/>
      <c r="H39" s="119">
        <f>+SUM(H28:H38)</f>
        <v>9387980</v>
      </c>
      <c r="I39" s="114">
        <f>+SUM(I28:I38)</f>
        <v>12347205</v>
      </c>
      <c r="J39" s="70">
        <f>+SUM(J28:J38)</f>
        <v>12152557.49</v>
      </c>
      <c r="K39" s="29"/>
    </row>
    <row r="40" spans="1:11" s="22" customFormat="1" ht="15" customHeight="1" x14ac:dyDescent="0.2">
      <c r="A40" s="58"/>
      <c r="B40" s="142" t="s">
        <v>89</v>
      </c>
      <c r="C40" s="61" t="s">
        <v>14</v>
      </c>
      <c r="D40" s="45" t="s">
        <v>15</v>
      </c>
      <c r="E40" s="45" t="s">
        <v>15</v>
      </c>
      <c r="F40" s="45" t="s">
        <v>15</v>
      </c>
      <c r="G40" s="46" t="s">
        <v>59</v>
      </c>
      <c r="H40" s="116">
        <v>4302980</v>
      </c>
      <c r="I40" s="117">
        <v>5071216</v>
      </c>
      <c r="J40" s="48">
        <v>5064657.96</v>
      </c>
      <c r="K40" s="29"/>
    </row>
    <row r="41" spans="1:11" s="22" customFormat="1" ht="15" customHeight="1" x14ac:dyDescent="0.2">
      <c r="A41" s="58"/>
      <c r="B41" s="143"/>
      <c r="C41" s="38" t="s">
        <v>17</v>
      </c>
      <c r="D41" s="31" t="s">
        <v>15</v>
      </c>
      <c r="E41" s="31" t="s">
        <v>15</v>
      </c>
      <c r="F41" s="31" t="s">
        <v>15</v>
      </c>
      <c r="G41" s="32" t="s">
        <v>60</v>
      </c>
      <c r="H41" s="112">
        <v>236624</v>
      </c>
      <c r="I41" s="113">
        <v>717577</v>
      </c>
      <c r="J41" s="104">
        <v>590701.27</v>
      </c>
      <c r="K41" s="29"/>
    </row>
    <row r="42" spans="1:11" s="22" customFormat="1" ht="15" customHeight="1" x14ac:dyDescent="0.2">
      <c r="A42" s="58"/>
      <c r="B42" s="57"/>
      <c r="C42" s="38" t="s">
        <v>19</v>
      </c>
      <c r="D42" s="31" t="s">
        <v>15</v>
      </c>
      <c r="E42" s="31" t="s">
        <v>15</v>
      </c>
      <c r="F42" s="31" t="s">
        <v>15</v>
      </c>
      <c r="G42" s="32" t="s">
        <v>61</v>
      </c>
      <c r="H42" s="112">
        <v>0</v>
      </c>
      <c r="I42" s="113">
        <v>0</v>
      </c>
      <c r="J42" s="104">
        <v>0</v>
      </c>
      <c r="K42" s="29"/>
    </row>
    <row r="43" spans="1:11" s="22" customFormat="1" ht="15" customHeight="1" x14ac:dyDescent="0.2">
      <c r="A43" s="58"/>
      <c r="B43" s="57"/>
      <c r="C43" s="38" t="s">
        <v>21</v>
      </c>
      <c r="D43" s="31" t="s">
        <v>15</v>
      </c>
      <c r="E43" s="31" t="s">
        <v>15</v>
      </c>
      <c r="F43" s="31" t="s">
        <v>15</v>
      </c>
      <c r="G43" s="32" t="s">
        <v>26</v>
      </c>
      <c r="H43" s="112">
        <v>0</v>
      </c>
      <c r="I43" s="113">
        <v>17867</v>
      </c>
      <c r="J43" s="104">
        <v>17603.57</v>
      </c>
      <c r="K43" s="29"/>
    </row>
    <row r="44" spans="1:11" s="22" customFormat="1" ht="15" customHeight="1" x14ac:dyDescent="0.2">
      <c r="A44" s="58"/>
      <c r="B44" s="57"/>
      <c r="C44" s="38" t="s">
        <v>23</v>
      </c>
      <c r="D44" s="31" t="s">
        <v>15</v>
      </c>
      <c r="E44" s="31" t="s">
        <v>15</v>
      </c>
      <c r="F44" s="31" t="s">
        <v>15</v>
      </c>
      <c r="G44" s="32" t="s">
        <v>62</v>
      </c>
      <c r="H44" s="112">
        <v>0</v>
      </c>
      <c r="I44" s="113">
        <v>0</v>
      </c>
      <c r="J44" s="104">
        <v>0</v>
      </c>
      <c r="K44" s="29"/>
    </row>
    <row r="45" spans="1:11" s="22" customFormat="1" ht="15" customHeight="1" x14ac:dyDescent="0.2">
      <c r="A45" s="58"/>
      <c r="B45" s="57"/>
      <c r="C45" s="38" t="s">
        <v>25</v>
      </c>
      <c r="D45" s="31" t="s">
        <v>15</v>
      </c>
      <c r="E45" s="31" t="s">
        <v>15</v>
      </c>
      <c r="F45" s="31" t="s">
        <v>15</v>
      </c>
      <c r="G45" s="32" t="s">
        <v>63</v>
      </c>
      <c r="H45" s="112">
        <v>685</v>
      </c>
      <c r="I45" s="113">
        <v>404</v>
      </c>
      <c r="J45" s="104">
        <v>201.24</v>
      </c>
      <c r="K45" s="29"/>
    </row>
    <row r="46" spans="1:11" s="22" customFormat="1" ht="15" customHeight="1" x14ac:dyDescent="0.2">
      <c r="A46" s="58"/>
      <c r="B46" s="57"/>
      <c r="C46" s="38" t="s">
        <v>29</v>
      </c>
      <c r="D46" s="31" t="s">
        <v>15</v>
      </c>
      <c r="E46" s="31" t="s">
        <v>15</v>
      </c>
      <c r="F46" s="31" t="s">
        <v>15</v>
      </c>
      <c r="G46" s="32" t="s">
        <v>64</v>
      </c>
      <c r="H46" s="112">
        <v>5200</v>
      </c>
      <c r="I46" s="113">
        <v>87589</v>
      </c>
      <c r="J46" s="104">
        <v>80889.960000000006</v>
      </c>
      <c r="K46" s="29"/>
    </row>
    <row r="47" spans="1:11" s="22" customFormat="1" ht="15" customHeight="1" x14ac:dyDescent="0.2">
      <c r="A47" s="58"/>
      <c r="B47" s="57"/>
      <c r="C47" s="38" t="s">
        <v>31</v>
      </c>
      <c r="D47" s="31" t="s">
        <v>15</v>
      </c>
      <c r="E47" s="31" t="s">
        <v>15</v>
      </c>
      <c r="F47" s="31" t="s">
        <v>15</v>
      </c>
      <c r="G47" s="32" t="s">
        <v>36</v>
      </c>
      <c r="H47" s="112">
        <v>0</v>
      </c>
      <c r="I47" s="113">
        <v>0</v>
      </c>
      <c r="J47" s="104">
        <v>0</v>
      </c>
      <c r="K47" s="29"/>
    </row>
    <row r="48" spans="1:11" s="22" customFormat="1" ht="15" customHeight="1" x14ac:dyDescent="0.2">
      <c r="A48" s="58"/>
      <c r="B48" s="57"/>
      <c r="C48" s="38" t="s">
        <v>33</v>
      </c>
      <c r="D48" s="31" t="s">
        <v>15</v>
      </c>
      <c r="E48" s="31" t="s">
        <v>15</v>
      </c>
      <c r="F48" s="31" t="s">
        <v>15</v>
      </c>
      <c r="G48" s="32" t="s">
        <v>38</v>
      </c>
      <c r="H48" s="112">
        <v>0</v>
      </c>
      <c r="I48" s="113">
        <v>0</v>
      </c>
      <c r="J48" s="104">
        <v>0</v>
      </c>
      <c r="K48" s="29"/>
    </row>
    <row r="49" spans="1:11" s="22" customFormat="1" ht="15" customHeight="1" x14ac:dyDescent="0.2">
      <c r="A49" s="58"/>
      <c r="B49" s="57"/>
      <c r="C49" s="38" t="s">
        <v>35</v>
      </c>
      <c r="D49" s="31" t="s">
        <v>15</v>
      </c>
      <c r="E49" s="31" t="s">
        <v>15</v>
      </c>
      <c r="F49" s="31" t="s">
        <v>15</v>
      </c>
      <c r="G49" s="32" t="s">
        <v>40</v>
      </c>
      <c r="H49" s="112">
        <v>0</v>
      </c>
      <c r="I49" s="113">
        <v>0</v>
      </c>
      <c r="J49" s="104">
        <v>0</v>
      </c>
      <c r="K49" s="29"/>
    </row>
    <row r="50" spans="1:11" s="22" customFormat="1" ht="15" customHeight="1" x14ac:dyDescent="0.2">
      <c r="A50" s="58"/>
      <c r="B50" s="57"/>
      <c r="C50" s="39" t="s">
        <v>37</v>
      </c>
      <c r="D50" s="98" t="s">
        <v>15</v>
      </c>
      <c r="E50" s="98" t="s">
        <v>15</v>
      </c>
      <c r="F50" s="98" t="s">
        <v>15</v>
      </c>
      <c r="G50" s="40" t="s">
        <v>65</v>
      </c>
      <c r="H50" s="112">
        <v>0</v>
      </c>
      <c r="I50" s="113">
        <v>0</v>
      </c>
      <c r="J50" s="104">
        <v>0</v>
      </c>
      <c r="K50" s="29"/>
    </row>
    <row r="51" spans="1:11" s="22" customFormat="1" ht="15" customHeight="1" x14ac:dyDescent="0.2">
      <c r="A51" s="58"/>
      <c r="B51" s="136" t="s">
        <v>90</v>
      </c>
      <c r="C51" s="137"/>
      <c r="D51" s="137"/>
      <c r="E51" s="137"/>
      <c r="F51" s="137"/>
      <c r="G51" s="138"/>
      <c r="H51" s="119">
        <f>+SUM(H40:H50)</f>
        <v>4545489</v>
      </c>
      <c r="I51" s="114">
        <f>+SUM(I40:I50)</f>
        <v>5894653</v>
      </c>
      <c r="J51" s="70">
        <f>+SUM(J40:J50)</f>
        <v>5754054.0000000009</v>
      </c>
      <c r="K51" s="29"/>
    </row>
    <row r="52" spans="1:11" s="22" customFormat="1" ht="15" customHeight="1" x14ac:dyDescent="0.2">
      <c r="A52" s="58"/>
      <c r="B52" s="142" t="s">
        <v>91</v>
      </c>
      <c r="C52" s="61" t="s">
        <v>14</v>
      </c>
      <c r="D52" s="45" t="s">
        <v>15</v>
      </c>
      <c r="E52" s="45" t="s">
        <v>15</v>
      </c>
      <c r="F52" s="45" t="s">
        <v>15</v>
      </c>
      <c r="G52" s="46" t="s">
        <v>59</v>
      </c>
      <c r="H52" s="116">
        <v>5681581</v>
      </c>
      <c r="I52" s="117">
        <v>6196033</v>
      </c>
      <c r="J52" s="48">
        <v>6188416.8599999994</v>
      </c>
      <c r="K52" s="29"/>
    </row>
    <row r="53" spans="1:11" s="22" customFormat="1" ht="15" customHeight="1" x14ac:dyDescent="0.2">
      <c r="A53" s="58"/>
      <c r="B53" s="143"/>
      <c r="C53" s="38" t="s">
        <v>17</v>
      </c>
      <c r="D53" s="31" t="s">
        <v>15</v>
      </c>
      <c r="E53" s="31" t="s">
        <v>15</v>
      </c>
      <c r="F53" s="31" t="s">
        <v>15</v>
      </c>
      <c r="G53" s="32" t="s">
        <v>60</v>
      </c>
      <c r="H53" s="112">
        <v>213144</v>
      </c>
      <c r="I53" s="113">
        <v>441711</v>
      </c>
      <c r="J53" s="104">
        <v>361368.98</v>
      </c>
      <c r="K53" s="29"/>
    </row>
    <row r="54" spans="1:11" s="22" customFormat="1" ht="15" customHeight="1" x14ac:dyDescent="0.2">
      <c r="A54" s="58"/>
      <c r="B54" s="57"/>
      <c r="C54" s="38" t="s">
        <v>19</v>
      </c>
      <c r="D54" s="31" t="s">
        <v>15</v>
      </c>
      <c r="E54" s="31" t="s">
        <v>15</v>
      </c>
      <c r="F54" s="31" t="s">
        <v>15</v>
      </c>
      <c r="G54" s="32" t="s">
        <v>61</v>
      </c>
      <c r="H54" s="112">
        <v>0</v>
      </c>
      <c r="I54" s="113">
        <v>0</v>
      </c>
      <c r="J54" s="104">
        <v>0</v>
      </c>
      <c r="K54" s="29"/>
    </row>
    <row r="55" spans="1:11" s="22" customFormat="1" ht="15" customHeight="1" x14ac:dyDescent="0.2">
      <c r="A55" s="58"/>
      <c r="B55" s="57"/>
      <c r="C55" s="38" t="s">
        <v>21</v>
      </c>
      <c r="D55" s="31" t="s">
        <v>15</v>
      </c>
      <c r="E55" s="31" t="s">
        <v>15</v>
      </c>
      <c r="F55" s="31" t="s">
        <v>15</v>
      </c>
      <c r="G55" s="32" t="s">
        <v>26</v>
      </c>
      <c r="H55" s="112">
        <v>0</v>
      </c>
      <c r="I55" s="113">
        <v>121092</v>
      </c>
      <c r="J55" s="104">
        <v>116265.05</v>
      </c>
      <c r="K55" s="29"/>
    </row>
    <row r="56" spans="1:11" s="22" customFormat="1" ht="15" customHeight="1" x14ac:dyDescent="0.2">
      <c r="A56" s="58"/>
      <c r="B56" s="57"/>
      <c r="C56" s="38" t="s">
        <v>23</v>
      </c>
      <c r="D56" s="31" t="s">
        <v>15</v>
      </c>
      <c r="E56" s="31" t="s">
        <v>15</v>
      </c>
      <c r="F56" s="31" t="s">
        <v>15</v>
      </c>
      <c r="G56" s="32" t="s">
        <v>62</v>
      </c>
      <c r="H56" s="112">
        <v>0</v>
      </c>
      <c r="I56" s="113">
        <v>0</v>
      </c>
      <c r="J56" s="104">
        <v>0</v>
      </c>
      <c r="K56" s="29"/>
    </row>
    <row r="57" spans="1:11" s="22" customFormat="1" ht="15" customHeight="1" x14ac:dyDescent="0.2">
      <c r="A57" s="58"/>
      <c r="B57" s="57"/>
      <c r="C57" s="38" t="s">
        <v>25</v>
      </c>
      <c r="D57" s="31" t="s">
        <v>15</v>
      </c>
      <c r="E57" s="31" t="s">
        <v>15</v>
      </c>
      <c r="F57" s="31" t="s">
        <v>15</v>
      </c>
      <c r="G57" s="32" t="s">
        <v>63</v>
      </c>
      <c r="H57" s="112">
        <v>13000</v>
      </c>
      <c r="I57" s="113">
        <v>13030</v>
      </c>
      <c r="J57" s="104">
        <v>6604.16</v>
      </c>
      <c r="K57" s="29"/>
    </row>
    <row r="58" spans="1:11" s="22" customFormat="1" ht="15" customHeight="1" x14ac:dyDescent="0.2">
      <c r="A58" s="58"/>
      <c r="B58" s="57"/>
      <c r="C58" s="38" t="s">
        <v>29</v>
      </c>
      <c r="D58" s="31" t="s">
        <v>15</v>
      </c>
      <c r="E58" s="31" t="s">
        <v>15</v>
      </c>
      <c r="F58" s="31" t="s">
        <v>15</v>
      </c>
      <c r="G58" s="32" t="s">
        <v>64</v>
      </c>
      <c r="H58" s="112">
        <v>3250</v>
      </c>
      <c r="I58" s="113">
        <v>68723</v>
      </c>
      <c r="J58" s="104">
        <v>67891.98</v>
      </c>
      <c r="K58" s="29"/>
    </row>
    <row r="59" spans="1:11" s="22" customFormat="1" ht="15" customHeight="1" x14ac:dyDescent="0.2">
      <c r="A59" s="58"/>
      <c r="B59" s="57"/>
      <c r="C59" s="38" t="s">
        <v>31</v>
      </c>
      <c r="D59" s="31" t="s">
        <v>15</v>
      </c>
      <c r="E59" s="31" t="s">
        <v>15</v>
      </c>
      <c r="F59" s="31" t="s">
        <v>15</v>
      </c>
      <c r="G59" s="32" t="s">
        <v>36</v>
      </c>
      <c r="H59" s="112">
        <v>0</v>
      </c>
      <c r="I59" s="113">
        <v>0</v>
      </c>
      <c r="J59" s="104">
        <v>0</v>
      </c>
      <c r="K59" s="29"/>
    </row>
    <row r="60" spans="1:11" s="22" customFormat="1" ht="15" customHeight="1" x14ac:dyDescent="0.2">
      <c r="A60" s="58"/>
      <c r="B60" s="57"/>
      <c r="C60" s="38" t="s">
        <v>33</v>
      </c>
      <c r="D60" s="31" t="s">
        <v>15</v>
      </c>
      <c r="E60" s="31" t="s">
        <v>15</v>
      </c>
      <c r="F60" s="31" t="s">
        <v>15</v>
      </c>
      <c r="G60" s="32" t="s">
        <v>38</v>
      </c>
      <c r="H60" s="112">
        <v>0</v>
      </c>
      <c r="I60" s="113">
        <v>0</v>
      </c>
      <c r="J60" s="104">
        <v>0</v>
      </c>
      <c r="K60" s="29"/>
    </row>
    <row r="61" spans="1:11" s="22" customFormat="1" ht="15" customHeight="1" x14ac:dyDescent="0.2">
      <c r="A61" s="58"/>
      <c r="B61" s="57"/>
      <c r="C61" s="38" t="s">
        <v>35</v>
      </c>
      <c r="D61" s="31" t="s">
        <v>15</v>
      </c>
      <c r="E61" s="31" t="s">
        <v>15</v>
      </c>
      <c r="F61" s="31" t="s">
        <v>15</v>
      </c>
      <c r="G61" s="32" t="s">
        <v>40</v>
      </c>
      <c r="H61" s="112">
        <v>0</v>
      </c>
      <c r="I61" s="113">
        <v>0</v>
      </c>
      <c r="J61" s="104">
        <v>0</v>
      </c>
      <c r="K61" s="29"/>
    </row>
    <row r="62" spans="1:11" s="22" customFormat="1" ht="15" customHeight="1" x14ac:dyDescent="0.2">
      <c r="A62" s="58"/>
      <c r="B62" s="57"/>
      <c r="C62" s="39" t="s">
        <v>37</v>
      </c>
      <c r="D62" s="98" t="s">
        <v>15</v>
      </c>
      <c r="E62" s="98" t="s">
        <v>15</v>
      </c>
      <c r="F62" s="98" t="s">
        <v>15</v>
      </c>
      <c r="G62" s="40" t="s">
        <v>65</v>
      </c>
      <c r="H62" s="112">
        <v>0</v>
      </c>
      <c r="I62" s="113">
        <v>0</v>
      </c>
      <c r="J62" s="104">
        <v>0</v>
      </c>
      <c r="K62" s="29"/>
    </row>
    <row r="63" spans="1:11" s="22" customFormat="1" ht="15" customHeight="1" x14ac:dyDescent="0.2">
      <c r="A63" s="58"/>
      <c r="B63" s="136" t="s">
        <v>92</v>
      </c>
      <c r="C63" s="137"/>
      <c r="D63" s="137"/>
      <c r="E63" s="137"/>
      <c r="F63" s="137"/>
      <c r="G63" s="138"/>
      <c r="H63" s="119">
        <f>+SUM(H52:H62)</f>
        <v>5910975</v>
      </c>
      <c r="I63" s="114">
        <f>+SUM(I52:I62)</f>
        <v>6840589</v>
      </c>
      <c r="J63" s="70">
        <f>+SUM(J52:J62)</f>
        <v>6740547.0300000003</v>
      </c>
      <c r="K63" s="29"/>
    </row>
    <row r="64" spans="1:11" s="22" customFormat="1" ht="15" customHeight="1" x14ac:dyDescent="0.2">
      <c r="A64" s="58"/>
      <c r="B64" s="142" t="s">
        <v>93</v>
      </c>
      <c r="C64" s="61" t="s">
        <v>14</v>
      </c>
      <c r="D64" s="45" t="s">
        <v>15</v>
      </c>
      <c r="E64" s="45" t="s">
        <v>15</v>
      </c>
      <c r="F64" s="45" t="s">
        <v>15</v>
      </c>
      <c r="G64" s="46" t="s">
        <v>59</v>
      </c>
      <c r="H64" s="116">
        <v>6527141</v>
      </c>
      <c r="I64" s="117">
        <v>7738069</v>
      </c>
      <c r="J64" s="104">
        <v>7715407.9100000001</v>
      </c>
      <c r="K64" s="29"/>
    </row>
    <row r="65" spans="1:11" s="22" customFormat="1" ht="15" customHeight="1" x14ac:dyDescent="0.2">
      <c r="A65" s="58"/>
      <c r="B65" s="143"/>
      <c r="C65" s="38" t="s">
        <v>17</v>
      </c>
      <c r="D65" s="31" t="s">
        <v>15</v>
      </c>
      <c r="E65" s="31" t="s">
        <v>15</v>
      </c>
      <c r="F65" s="31" t="s">
        <v>15</v>
      </c>
      <c r="G65" s="32" t="s">
        <v>60</v>
      </c>
      <c r="H65" s="112">
        <v>421935</v>
      </c>
      <c r="I65" s="113">
        <v>875003</v>
      </c>
      <c r="J65" s="104">
        <v>682848.53</v>
      </c>
      <c r="K65" s="29"/>
    </row>
    <row r="66" spans="1:11" s="22" customFormat="1" ht="15" customHeight="1" x14ac:dyDescent="0.2">
      <c r="A66" s="58"/>
      <c r="B66" s="57"/>
      <c r="C66" s="38" t="s">
        <v>19</v>
      </c>
      <c r="D66" s="31" t="s">
        <v>15</v>
      </c>
      <c r="E66" s="31" t="s">
        <v>15</v>
      </c>
      <c r="F66" s="31" t="s">
        <v>15</v>
      </c>
      <c r="G66" s="32" t="s">
        <v>61</v>
      </c>
      <c r="H66" s="112">
        <v>0</v>
      </c>
      <c r="I66" s="113">
        <v>0</v>
      </c>
      <c r="J66" s="104">
        <v>0</v>
      </c>
      <c r="K66" s="29"/>
    </row>
    <row r="67" spans="1:11" s="22" customFormat="1" ht="15" customHeight="1" x14ac:dyDescent="0.2">
      <c r="A67" s="58"/>
      <c r="B67" s="57"/>
      <c r="C67" s="38" t="s">
        <v>21</v>
      </c>
      <c r="D67" s="31" t="s">
        <v>15</v>
      </c>
      <c r="E67" s="31" t="s">
        <v>15</v>
      </c>
      <c r="F67" s="31" t="s">
        <v>15</v>
      </c>
      <c r="G67" s="32" t="s">
        <v>26</v>
      </c>
      <c r="H67" s="112">
        <v>0</v>
      </c>
      <c r="I67" s="113">
        <v>148126</v>
      </c>
      <c r="J67" s="104">
        <v>143222.34</v>
      </c>
      <c r="K67" s="29"/>
    </row>
    <row r="68" spans="1:11" s="22" customFormat="1" ht="15" customHeight="1" x14ac:dyDescent="0.2">
      <c r="A68" s="58"/>
      <c r="B68" s="57"/>
      <c r="C68" s="38" t="s">
        <v>23</v>
      </c>
      <c r="D68" s="31" t="s">
        <v>15</v>
      </c>
      <c r="E68" s="31" t="s">
        <v>15</v>
      </c>
      <c r="F68" s="31" t="s">
        <v>15</v>
      </c>
      <c r="G68" s="32" t="s">
        <v>62</v>
      </c>
      <c r="H68" s="112">
        <v>0</v>
      </c>
      <c r="I68" s="113">
        <v>0</v>
      </c>
      <c r="J68" s="104">
        <v>0</v>
      </c>
      <c r="K68" s="29"/>
    </row>
    <row r="69" spans="1:11" s="22" customFormat="1" ht="15" customHeight="1" x14ac:dyDescent="0.2">
      <c r="A69" s="58"/>
      <c r="B69" s="57"/>
      <c r="C69" s="38" t="s">
        <v>25</v>
      </c>
      <c r="D69" s="31" t="s">
        <v>15</v>
      </c>
      <c r="E69" s="31" t="s">
        <v>15</v>
      </c>
      <c r="F69" s="31" t="s">
        <v>15</v>
      </c>
      <c r="G69" s="32" t="s">
        <v>63</v>
      </c>
      <c r="H69" s="112">
        <v>7100</v>
      </c>
      <c r="I69" s="113">
        <v>4340</v>
      </c>
      <c r="J69" s="104">
        <v>3978.58</v>
      </c>
      <c r="K69" s="29"/>
    </row>
    <row r="70" spans="1:11" s="22" customFormat="1" ht="15" customHeight="1" x14ac:dyDescent="0.2">
      <c r="A70" s="58"/>
      <c r="B70" s="57"/>
      <c r="C70" s="38" t="s">
        <v>29</v>
      </c>
      <c r="D70" s="31" t="s">
        <v>15</v>
      </c>
      <c r="E70" s="31" t="s">
        <v>15</v>
      </c>
      <c r="F70" s="31" t="s">
        <v>15</v>
      </c>
      <c r="G70" s="32" t="s">
        <v>64</v>
      </c>
      <c r="H70" s="112">
        <v>0</v>
      </c>
      <c r="I70" s="113">
        <v>101303</v>
      </c>
      <c r="J70" s="104">
        <v>100971.39</v>
      </c>
      <c r="K70" s="29"/>
    </row>
    <row r="71" spans="1:11" s="22" customFormat="1" ht="15" customHeight="1" x14ac:dyDescent="0.2">
      <c r="A71" s="58"/>
      <c r="B71" s="57"/>
      <c r="C71" s="38" t="s">
        <v>31</v>
      </c>
      <c r="D71" s="31" t="s">
        <v>15</v>
      </c>
      <c r="E71" s="31" t="s">
        <v>15</v>
      </c>
      <c r="F71" s="31" t="s">
        <v>15</v>
      </c>
      <c r="G71" s="32" t="s">
        <v>36</v>
      </c>
      <c r="H71" s="112">
        <v>0</v>
      </c>
      <c r="I71" s="113">
        <v>0</v>
      </c>
      <c r="J71" s="104">
        <v>0</v>
      </c>
      <c r="K71" s="29"/>
    </row>
    <row r="72" spans="1:11" s="22" customFormat="1" ht="15" customHeight="1" x14ac:dyDescent="0.2">
      <c r="A72" s="58"/>
      <c r="B72" s="57"/>
      <c r="C72" s="38" t="s">
        <v>33</v>
      </c>
      <c r="D72" s="31" t="s">
        <v>15</v>
      </c>
      <c r="E72" s="31" t="s">
        <v>15</v>
      </c>
      <c r="F72" s="31" t="s">
        <v>15</v>
      </c>
      <c r="G72" s="32" t="s">
        <v>38</v>
      </c>
      <c r="H72" s="112">
        <v>0</v>
      </c>
      <c r="I72" s="113">
        <v>0</v>
      </c>
      <c r="J72" s="104">
        <v>0</v>
      </c>
      <c r="K72" s="29"/>
    </row>
    <row r="73" spans="1:11" s="22" customFormat="1" ht="15" customHeight="1" x14ac:dyDescent="0.2">
      <c r="A73" s="58"/>
      <c r="B73" s="57"/>
      <c r="C73" s="38" t="s">
        <v>35</v>
      </c>
      <c r="D73" s="31" t="s">
        <v>15</v>
      </c>
      <c r="E73" s="31" t="s">
        <v>15</v>
      </c>
      <c r="F73" s="31" t="s">
        <v>15</v>
      </c>
      <c r="G73" s="32" t="s">
        <v>40</v>
      </c>
      <c r="H73" s="112">
        <v>0</v>
      </c>
      <c r="I73" s="113">
        <v>0</v>
      </c>
      <c r="J73" s="104">
        <v>0</v>
      </c>
      <c r="K73" s="29"/>
    </row>
    <row r="74" spans="1:11" s="22" customFormat="1" ht="15" customHeight="1" x14ac:dyDescent="0.2">
      <c r="A74" s="58"/>
      <c r="B74" s="57"/>
      <c r="C74" s="39" t="s">
        <v>37</v>
      </c>
      <c r="D74" s="98" t="s">
        <v>15</v>
      </c>
      <c r="E74" s="98" t="s">
        <v>15</v>
      </c>
      <c r="F74" s="98" t="s">
        <v>15</v>
      </c>
      <c r="G74" s="40" t="s">
        <v>65</v>
      </c>
      <c r="H74" s="112">
        <v>0</v>
      </c>
      <c r="I74" s="113">
        <v>0</v>
      </c>
      <c r="J74" s="104">
        <v>0</v>
      </c>
      <c r="K74" s="29"/>
    </row>
    <row r="75" spans="1:11" s="22" customFormat="1" ht="15" customHeight="1" x14ac:dyDescent="0.2">
      <c r="A75" s="58"/>
      <c r="B75" s="136" t="s">
        <v>94</v>
      </c>
      <c r="C75" s="137"/>
      <c r="D75" s="137"/>
      <c r="E75" s="137"/>
      <c r="F75" s="137"/>
      <c r="G75" s="138"/>
      <c r="H75" s="119">
        <f>+SUM(H64:H74)</f>
        <v>6956176</v>
      </c>
      <c r="I75" s="114">
        <f>+SUM(I64:I74)</f>
        <v>8866841</v>
      </c>
      <c r="J75" s="70">
        <f>+SUM(J64:J74)</f>
        <v>8646428.75</v>
      </c>
      <c r="K75" s="29"/>
    </row>
    <row r="76" spans="1:11" s="22" customFormat="1" ht="15" customHeight="1" x14ac:dyDescent="0.2">
      <c r="A76" s="58"/>
      <c r="B76" s="142" t="s">
        <v>95</v>
      </c>
      <c r="C76" s="61" t="s">
        <v>14</v>
      </c>
      <c r="D76" s="45" t="s">
        <v>15</v>
      </c>
      <c r="E76" s="45" t="s">
        <v>15</v>
      </c>
      <c r="F76" s="45" t="s">
        <v>15</v>
      </c>
      <c r="G76" s="46" t="s">
        <v>59</v>
      </c>
      <c r="H76" s="116">
        <v>5562393</v>
      </c>
      <c r="I76" s="117">
        <v>6124621</v>
      </c>
      <c r="J76" s="48">
        <v>6116865.9600000009</v>
      </c>
      <c r="K76" s="29"/>
    </row>
    <row r="77" spans="1:11" s="22" customFormat="1" ht="15" customHeight="1" x14ac:dyDescent="0.2">
      <c r="A77" s="58"/>
      <c r="B77" s="143"/>
      <c r="C77" s="38" t="s">
        <v>17</v>
      </c>
      <c r="D77" s="31" t="s">
        <v>15</v>
      </c>
      <c r="E77" s="31" t="s">
        <v>15</v>
      </c>
      <c r="F77" s="31" t="s">
        <v>15</v>
      </c>
      <c r="G77" s="32" t="s">
        <v>60</v>
      </c>
      <c r="H77" s="112">
        <v>136965</v>
      </c>
      <c r="I77" s="113">
        <v>359213</v>
      </c>
      <c r="J77" s="104">
        <v>300147.81</v>
      </c>
      <c r="K77" s="29"/>
    </row>
    <row r="78" spans="1:11" s="22" customFormat="1" ht="15" customHeight="1" x14ac:dyDescent="0.2">
      <c r="A78" s="58"/>
      <c r="B78" s="57"/>
      <c r="C78" s="38" t="s">
        <v>19</v>
      </c>
      <c r="D78" s="31" t="s">
        <v>15</v>
      </c>
      <c r="E78" s="31" t="s">
        <v>15</v>
      </c>
      <c r="F78" s="31" t="s">
        <v>15</v>
      </c>
      <c r="G78" s="32" t="s">
        <v>61</v>
      </c>
      <c r="H78" s="112">
        <v>0</v>
      </c>
      <c r="I78" s="113">
        <v>0</v>
      </c>
      <c r="J78" s="104">
        <v>0</v>
      </c>
      <c r="K78" s="29"/>
    </row>
    <row r="79" spans="1:11" s="22" customFormat="1" ht="15" customHeight="1" x14ac:dyDescent="0.2">
      <c r="A79" s="58"/>
      <c r="B79" s="57"/>
      <c r="C79" s="38" t="s">
        <v>21</v>
      </c>
      <c r="D79" s="31" t="s">
        <v>15</v>
      </c>
      <c r="E79" s="31" t="s">
        <v>15</v>
      </c>
      <c r="F79" s="31" t="s">
        <v>15</v>
      </c>
      <c r="G79" s="32" t="s">
        <v>26</v>
      </c>
      <c r="H79" s="112">
        <v>0</v>
      </c>
      <c r="I79" s="113">
        <v>80347</v>
      </c>
      <c r="J79" s="104">
        <v>77384.459999999992</v>
      </c>
      <c r="K79" s="29"/>
    </row>
    <row r="80" spans="1:11" s="22" customFormat="1" ht="15" customHeight="1" x14ac:dyDescent="0.2">
      <c r="A80" s="58"/>
      <c r="B80" s="57"/>
      <c r="C80" s="38" t="s">
        <v>23</v>
      </c>
      <c r="D80" s="31" t="s">
        <v>15</v>
      </c>
      <c r="E80" s="31" t="s">
        <v>15</v>
      </c>
      <c r="F80" s="31" t="s">
        <v>15</v>
      </c>
      <c r="G80" s="32" t="s">
        <v>62</v>
      </c>
      <c r="H80" s="112">
        <v>0</v>
      </c>
      <c r="I80" s="113">
        <v>0</v>
      </c>
      <c r="J80" s="104">
        <v>0</v>
      </c>
      <c r="K80" s="29"/>
    </row>
    <row r="81" spans="1:11" s="22" customFormat="1" ht="15" customHeight="1" x14ac:dyDescent="0.2">
      <c r="A81" s="58"/>
      <c r="B81" s="57"/>
      <c r="C81" s="38" t="s">
        <v>25</v>
      </c>
      <c r="D81" s="31" t="s">
        <v>15</v>
      </c>
      <c r="E81" s="31" t="s">
        <v>15</v>
      </c>
      <c r="F81" s="31" t="s">
        <v>15</v>
      </c>
      <c r="G81" s="32" t="s">
        <v>63</v>
      </c>
      <c r="H81" s="112">
        <v>7500</v>
      </c>
      <c r="I81" s="113">
        <v>8222</v>
      </c>
      <c r="J81" s="104">
        <v>2357.89</v>
      </c>
      <c r="K81" s="29"/>
    </row>
    <row r="82" spans="1:11" s="22" customFormat="1" ht="15" customHeight="1" x14ac:dyDescent="0.2">
      <c r="A82" s="58"/>
      <c r="B82" s="57"/>
      <c r="C82" s="38" t="s">
        <v>29</v>
      </c>
      <c r="D82" s="31" t="s">
        <v>15</v>
      </c>
      <c r="E82" s="31" t="s">
        <v>15</v>
      </c>
      <c r="F82" s="31" t="s">
        <v>15</v>
      </c>
      <c r="G82" s="32" t="s">
        <v>64</v>
      </c>
      <c r="H82" s="112">
        <v>3500</v>
      </c>
      <c r="I82" s="113">
        <v>88814</v>
      </c>
      <c r="J82" s="104">
        <v>87459.01</v>
      </c>
      <c r="K82" s="29"/>
    </row>
    <row r="83" spans="1:11" s="22" customFormat="1" ht="15" customHeight="1" x14ac:dyDescent="0.2">
      <c r="A83" s="58"/>
      <c r="B83" s="57"/>
      <c r="C83" s="38" t="s">
        <v>31</v>
      </c>
      <c r="D83" s="31" t="s">
        <v>15</v>
      </c>
      <c r="E83" s="31" t="s">
        <v>15</v>
      </c>
      <c r="F83" s="31" t="s">
        <v>15</v>
      </c>
      <c r="G83" s="32" t="s">
        <v>36</v>
      </c>
      <c r="H83" s="112">
        <v>0</v>
      </c>
      <c r="I83" s="113">
        <v>0</v>
      </c>
      <c r="J83" s="104">
        <v>0</v>
      </c>
      <c r="K83" s="29"/>
    </row>
    <row r="84" spans="1:11" s="22" customFormat="1" ht="15" customHeight="1" x14ac:dyDescent="0.2">
      <c r="A84" s="58"/>
      <c r="B84" s="57"/>
      <c r="C84" s="38" t="s">
        <v>33</v>
      </c>
      <c r="D84" s="31" t="s">
        <v>15</v>
      </c>
      <c r="E84" s="31" t="s">
        <v>15</v>
      </c>
      <c r="F84" s="31" t="s">
        <v>15</v>
      </c>
      <c r="G84" s="32" t="s">
        <v>38</v>
      </c>
      <c r="H84" s="112">
        <v>0</v>
      </c>
      <c r="I84" s="113">
        <v>0</v>
      </c>
      <c r="J84" s="104">
        <v>0</v>
      </c>
      <c r="K84" s="29"/>
    </row>
    <row r="85" spans="1:11" s="22" customFormat="1" ht="15" customHeight="1" x14ac:dyDescent="0.2">
      <c r="A85" s="58"/>
      <c r="B85" s="57"/>
      <c r="C85" s="38" t="s">
        <v>35</v>
      </c>
      <c r="D85" s="31" t="s">
        <v>15</v>
      </c>
      <c r="E85" s="31" t="s">
        <v>15</v>
      </c>
      <c r="F85" s="31" t="s">
        <v>15</v>
      </c>
      <c r="G85" s="32" t="s">
        <v>40</v>
      </c>
      <c r="H85" s="112">
        <v>0</v>
      </c>
      <c r="I85" s="113">
        <v>0</v>
      </c>
      <c r="J85" s="104">
        <v>0</v>
      </c>
      <c r="K85" s="29"/>
    </row>
    <row r="86" spans="1:11" s="22" customFormat="1" ht="15" customHeight="1" x14ac:dyDescent="0.2">
      <c r="A86" s="58"/>
      <c r="B86" s="57"/>
      <c r="C86" s="39" t="s">
        <v>37</v>
      </c>
      <c r="D86" s="98" t="s">
        <v>15</v>
      </c>
      <c r="E86" s="98" t="s">
        <v>15</v>
      </c>
      <c r="F86" s="98" t="s">
        <v>15</v>
      </c>
      <c r="G86" s="40" t="s">
        <v>65</v>
      </c>
      <c r="H86" s="112">
        <v>0</v>
      </c>
      <c r="I86" s="113">
        <v>0</v>
      </c>
      <c r="J86" s="104">
        <v>0</v>
      </c>
      <c r="K86" s="29"/>
    </row>
    <row r="87" spans="1:11" s="22" customFormat="1" ht="15" customHeight="1" x14ac:dyDescent="0.2">
      <c r="A87" s="58"/>
      <c r="B87" s="136" t="s">
        <v>96</v>
      </c>
      <c r="C87" s="137"/>
      <c r="D87" s="137"/>
      <c r="E87" s="137"/>
      <c r="F87" s="137"/>
      <c r="G87" s="138"/>
      <c r="H87" s="119">
        <f>+SUM(H76:H86)</f>
        <v>5710358</v>
      </c>
      <c r="I87" s="114">
        <f>+SUM(I76:I86)</f>
        <v>6661217</v>
      </c>
      <c r="J87" s="70">
        <f>+SUM(J76:J86)</f>
        <v>6584215.1299999999</v>
      </c>
      <c r="K87" s="29"/>
    </row>
    <row r="88" spans="1:11" s="22" customFormat="1" ht="15" customHeight="1" x14ac:dyDescent="0.2">
      <c r="A88" s="58"/>
      <c r="B88" s="142" t="s">
        <v>97</v>
      </c>
      <c r="C88" s="61" t="s">
        <v>14</v>
      </c>
      <c r="D88" s="45" t="s">
        <v>15</v>
      </c>
      <c r="E88" s="45" t="s">
        <v>15</v>
      </c>
      <c r="F88" s="45" t="s">
        <v>15</v>
      </c>
      <c r="G88" s="46" t="s">
        <v>59</v>
      </c>
      <c r="H88" s="116">
        <v>8116880</v>
      </c>
      <c r="I88" s="117">
        <v>9609587</v>
      </c>
      <c r="J88" s="48">
        <v>9563307.8999999985</v>
      </c>
      <c r="K88" s="29"/>
    </row>
    <row r="89" spans="1:11" s="22" customFormat="1" ht="15" customHeight="1" x14ac:dyDescent="0.2">
      <c r="A89" s="58"/>
      <c r="B89" s="143"/>
      <c r="C89" s="38" t="s">
        <v>17</v>
      </c>
      <c r="D89" s="31" t="s">
        <v>15</v>
      </c>
      <c r="E89" s="31" t="s">
        <v>15</v>
      </c>
      <c r="F89" s="31" t="s">
        <v>15</v>
      </c>
      <c r="G89" s="32" t="s">
        <v>60</v>
      </c>
      <c r="H89" s="112">
        <v>325747</v>
      </c>
      <c r="I89" s="113">
        <v>948394</v>
      </c>
      <c r="J89" s="104">
        <v>762283.30999999994</v>
      </c>
      <c r="K89" s="29"/>
    </row>
    <row r="90" spans="1:11" s="22" customFormat="1" ht="15" customHeight="1" x14ac:dyDescent="0.2">
      <c r="A90" s="58"/>
      <c r="B90" s="57"/>
      <c r="C90" s="38" t="s">
        <v>19</v>
      </c>
      <c r="D90" s="31" t="s">
        <v>15</v>
      </c>
      <c r="E90" s="31" t="s">
        <v>15</v>
      </c>
      <c r="F90" s="31" t="s">
        <v>15</v>
      </c>
      <c r="G90" s="32" t="s">
        <v>61</v>
      </c>
      <c r="H90" s="112">
        <v>0</v>
      </c>
      <c r="I90" s="113">
        <v>0</v>
      </c>
      <c r="J90" s="104">
        <v>0</v>
      </c>
      <c r="K90" s="29"/>
    </row>
    <row r="91" spans="1:11" s="22" customFormat="1" ht="15" customHeight="1" x14ac:dyDescent="0.2">
      <c r="A91" s="58"/>
      <c r="B91" s="57"/>
      <c r="C91" s="38" t="s">
        <v>21</v>
      </c>
      <c r="D91" s="31" t="s">
        <v>15</v>
      </c>
      <c r="E91" s="31" t="s">
        <v>15</v>
      </c>
      <c r="F91" s="31" t="s">
        <v>15</v>
      </c>
      <c r="G91" s="32" t="s">
        <v>26</v>
      </c>
      <c r="H91" s="112">
        <v>0</v>
      </c>
      <c r="I91" s="113">
        <v>154242</v>
      </c>
      <c r="J91" s="104">
        <v>149703.79999999999</v>
      </c>
      <c r="K91" s="29"/>
    </row>
    <row r="92" spans="1:11" s="22" customFormat="1" ht="15" customHeight="1" x14ac:dyDescent="0.2">
      <c r="A92" s="58"/>
      <c r="B92" s="57"/>
      <c r="C92" s="38" t="s">
        <v>23</v>
      </c>
      <c r="D92" s="31" t="s">
        <v>15</v>
      </c>
      <c r="E92" s="31" t="s">
        <v>15</v>
      </c>
      <c r="F92" s="31" t="s">
        <v>15</v>
      </c>
      <c r="G92" s="32" t="s">
        <v>62</v>
      </c>
      <c r="H92" s="112">
        <v>0</v>
      </c>
      <c r="I92" s="113">
        <v>0</v>
      </c>
      <c r="J92" s="104">
        <v>0</v>
      </c>
      <c r="K92" s="29"/>
    </row>
    <row r="93" spans="1:11" s="22" customFormat="1" ht="15" customHeight="1" x14ac:dyDescent="0.2">
      <c r="A93" s="58"/>
      <c r="B93" s="57"/>
      <c r="C93" s="38" t="s">
        <v>25</v>
      </c>
      <c r="D93" s="31" t="s">
        <v>15</v>
      </c>
      <c r="E93" s="31" t="s">
        <v>15</v>
      </c>
      <c r="F93" s="31" t="s">
        <v>15</v>
      </c>
      <c r="G93" s="32" t="s">
        <v>63</v>
      </c>
      <c r="H93" s="112">
        <v>12700</v>
      </c>
      <c r="I93" s="113">
        <v>12700</v>
      </c>
      <c r="J93" s="104">
        <v>6062.26</v>
      </c>
      <c r="K93" s="29"/>
    </row>
    <row r="94" spans="1:11" s="22" customFormat="1" ht="15" customHeight="1" x14ac:dyDescent="0.2">
      <c r="A94" s="58"/>
      <c r="B94" s="57"/>
      <c r="C94" s="38" t="s">
        <v>29</v>
      </c>
      <c r="D94" s="31" t="s">
        <v>15</v>
      </c>
      <c r="E94" s="31" t="s">
        <v>15</v>
      </c>
      <c r="F94" s="31" t="s">
        <v>15</v>
      </c>
      <c r="G94" s="32" t="s">
        <v>64</v>
      </c>
      <c r="H94" s="112">
        <v>6100</v>
      </c>
      <c r="I94" s="113">
        <v>172972</v>
      </c>
      <c r="J94" s="104">
        <v>163457.13999999998</v>
      </c>
      <c r="K94" s="29"/>
    </row>
    <row r="95" spans="1:11" s="22" customFormat="1" ht="15" customHeight="1" x14ac:dyDescent="0.2">
      <c r="A95" s="58"/>
      <c r="B95" s="57"/>
      <c r="C95" s="38" t="s">
        <v>31</v>
      </c>
      <c r="D95" s="31" t="s">
        <v>15</v>
      </c>
      <c r="E95" s="31" t="s">
        <v>15</v>
      </c>
      <c r="F95" s="31" t="s">
        <v>15</v>
      </c>
      <c r="G95" s="32" t="s">
        <v>36</v>
      </c>
      <c r="H95" s="112">
        <v>0</v>
      </c>
      <c r="I95" s="113">
        <v>0</v>
      </c>
      <c r="J95" s="104">
        <v>0</v>
      </c>
      <c r="K95" s="29"/>
    </row>
    <row r="96" spans="1:11" s="22" customFormat="1" ht="15" customHeight="1" x14ac:dyDescent="0.2">
      <c r="A96" s="58"/>
      <c r="B96" s="57"/>
      <c r="C96" s="38" t="s">
        <v>33</v>
      </c>
      <c r="D96" s="31" t="s">
        <v>15</v>
      </c>
      <c r="E96" s="31" t="s">
        <v>15</v>
      </c>
      <c r="F96" s="31" t="s">
        <v>15</v>
      </c>
      <c r="G96" s="32" t="s">
        <v>38</v>
      </c>
      <c r="H96" s="112">
        <v>0</v>
      </c>
      <c r="I96" s="113">
        <v>0</v>
      </c>
      <c r="J96" s="104">
        <v>0</v>
      </c>
      <c r="K96" s="29"/>
    </row>
    <row r="97" spans="1:11" s="22" customFormat="1" ht="15" customHeight="1" x14ac:dyDescent="0.2">
      <c r="A97" s="58"/>
      <c r="B97" s="57"/>
      <c r="C97" s="38" t="s">
        <v>35</v>
      </c>
      <c r="D97" s="31" t="s">
        <v>15</v>
      </c>
      <c r="E97" s="31" t="s">
        <v>15</v>
      </c>
      <c r="F97" s="31" t="s">
        <v>15</v>
      </c>
      <c r="G97" s="32" t="s">
        <v>40</v>
      </c>
      <c r="H97" s="112">
        <v>0</v>
      </c>
      <c r="I97" s="113">
        <v>0</v>
      </c>
      <c r="J97" s="104">
        <v>0</v>
      </c>
      <c r="K97" s="29"/>
    </row>
    <row r="98" spans="1:11" s="22" customFormat="1" ht="15" customHeight="1" x14ac:dyDescent="0.2">
      <c r="A98" s="58"/>
      <c r="B98" s="57"/>
      <c r="C98" s="39" t="s">
        <v>37</v>
      </c>
      <c r="D98" s="98" t="s">
        <v>15</v>
      </c>
      <c r="E98" s="98" t="s">
        <v>15</v>
      </c>
      <c r="F98" s="98" t="s">
        <v>15</v>
      </c>
      <c r="G98" s="40" t="s">
        <v>65</v>
      </c>
      <c r="H98" s="112">
        <v>0</v>
      </c>
      <c r="I98" s="113">
        <v>0</v>
      </c>
      <c r="J98" s="104">
        <v>0</v>
      </c>
      <c r="K98" s="29"/>
    </row>
    <row r="99" spans="1:11" s="22" customFormat="1" ht="15" customHeight="1" x14ac:dyDescent="0.2">
      <c r="A99" s="58"/>
      <c r="B99" s="136" t="s">
        <v>98</v>
      </c>
      <c r="C99" s="137"/>
      <c r="D99" s="137"/>
      <c r="E99" s="137"/>
      <c r="F99" s="137"/>
      <c r="G99" s="138"/>
      <c r="H99" s="119">
        <f>+SUM(H88:H98)</f>
        <v>8461427</v>
      </c>
      <c r="I99" s="114">
        <f>+SUM(I88:I98)</f>
        <v>10897895</v>
      </c>
      <c r="J99" s="70">
        <f>+SUM(J88:J98)</f>
        <v>10644814.41</v>
      </c>
      <c r="K99" s="29"/>
    </row>
    <row r="100" spans="1:11" s="22" customFormat="1" ht="15" customHeight="1" x14ac:dyDescent="0.2">
      <c r="A100" s="58"/>
      <c r="B100" s="142" t="s">
        <v>99</v>
      </c>
      <c r="C100" s="61" t="s">
        <v>14</v>
      </c>
      <c r="D100" s="45" t="s">
        <v>15</v>
      </c>
      <c r="E100" s="45" t="s">
        <v>15</v>
      </c>
      <c r="F100" s="45" t="s">
        <v>15</v>
      </c>
      <c r="G100" s="46" t="s">
        <v>59</v>
      </c>
      <c r="H100" s="116">
        <v>7254103</v>
      </c>
      <c r="I100" s="117">
        <v>8718416</v>
      </c>
      <c r="J100" s="48">
        <v>8704250.8100000005</v>
      </c>
      <c r="K100" s="29"/>
    </row>
    <row r="101" spans="1:11" s="22" customFormat="1" ht="15" customHeight="1" x14ac:dyDescent="0.2">
      <c r="A101" s="58"/>
      <c r="B101" s="143"/>
      <c r="C101" s="38" t="s">
        <v>17</v>
      </c>
      <c r="D101" s="31" t="s">
        <v>15</v>
      </c>
      <c r="E101" s="31" t="s">
        <v>15</v>
      </c>
      <c r="F101" s="31" t="s">
        <v>15</v>
      </c>
      <c r="G101" s="32" t="s">
        <v>60</v>
      </c>
      <c r="H101" s="112">
        <v>266912</v>
      </c>
      <c r="I101" s="113">
        <v>551060</v>
      </c>
      <c r="J101" s="104">
        <v>457142.17000000004</v>
      </c>
      <c r="K101" s="29"/>
    </row>
    <row r="102" spans="1:11" s="22" customFormat="1" ht="15" customHeight="1" x14ac:dyDescent="0.2">
      <c r="A102" s="58"/>
      <c r="B102" s="57"/>
      <c r="C102" s="38" t="s">
        <v>19</v>
      </c>
      <c r="D102" s="31" t="s">
        <v>15</v>
      </c>
      <c r="E102" s="31" t="s">
        <v>15</v>
      </c>
      <c r="F102" s="31" t="s">
        <v>15</v>
      </c>
      <c r="G102" s="32" t="s">
        <v>61</v>
      </c>
      <c r="H102" s="112">
        <v>0</v>
      </c>
      <c r="I102" s="113">
        <v>0</v>
      </c>
      <c r="J102" s="104">
        <v>0</v>
      </c>
      <c r="K102" s="29"/>
    </row>
    <row r="103" spans="1:11" s="22" customFormat="1" ht="15" customHeight="1" x14ac:dyDescent="0.2">
      <c r="A103" s="58"/>
      <c r="B103" s="57"/>
      <c r="C103" s="38" t="s">
        <v>21</v>
      </c>
      <c r="D103" s="31" t="s">
        <v>15</v>
      </c>
      <c r="E103" s="31" t="s">
        <v>15</v>
      </c>
      <c r="F103" s="31" t="s">
        <v>15</v>
      </c>
      <c r="G103" s="32" t="s">
        <v>26</v>
      </c>
      <c r="H103" s="112">
        <v>0</v>
      </c>
      <c r="I103" s="113">
        <v>97223</v>
      </c>
      <c r="J103" s="104">
        <v>96722.71</v>
      </c>
      <c r="K103" s="29"/>
    </row>
    <row r="104" spans="1:11" s="22" customFormat="1" ht="15" customHeight="1" x14ac:dyDescent="0.2">
      <c r="A104" s="58"/>
      <c r="B104" s="57"/>
      <c r="C104" s="38" t="s">
        <v>23</v>
      </c>
      <c r="D104" s="31" t="s">
        <v>15</v>
      </c>
      <c r="E104" s="31" t="s">
        <v>15</v>
      </c>
      <c r="F104" s="31" t="s">
        <v>15</v>
      </c>
      <c r="G104" s="32" t="s">
        <v>62</v>
      </c>
      <c r="H104" s="112">
        <v>0</v>
      </c>
      <c r="I104" s="113">
        <v>0</v>
      </c>
      <c r="J104" s="104">
        <v>0</v>
      </c>
      <c r="K104" s="29"/>
    </row>
    <row r="105" spans="1:11" s="22" customFormat="1" ht="15" customHeight="1" x14ac:dyDescent="0.2">
      <c r="A105" s="58"/>
      <c r="B105" s="57"/>
      <c r="C105" s="38" t="s">
        <v>25</v>
      </c>
      <c r="D105" s="31" t="s">
        <v>15</v>
      </c>
      <c r="E105" s="31" t="s">
        <v>15</v>
      </c>
      <c r="F105" s="31" t="s">
        <v>15</v>
      </c>
      <c r="G105" s="32" t="s">
        <v>63</v>
      </c>
      <c r="H105" s="112">
        <v>9000</v>
      </c>
      <c r="I105" s="113">
        <v>10760</v>
      </c>
      <c r="J105" s="104">
        <v>8818.7099999999991</v>
      </c>
      <c r="K105" s="29"/>
    </row>
    <row r="106" spans="1:11" s="22" customFormat="1" ht="15" customHeight="1" x14ac:dyDescent="0.2">
      <c r="A106" s="58"/>
      <c r="B106" s="57"/>
      <c r="C106" s="38" t="s">
        <v>29</v>
      </c>
      <c r="D106" s="31" t="s">
        <v>15</v>
      </c>
      <c r="E106" s="31" t="s">
        <v>15</v>
      </c>
      <c r="F106" s="31" t="s">
        <v>15</v>
      </c>
      <c r="G106" s="32" t="s">
        <v>64</v>
      </c>
      <c r="H106" s="112">
        <v>3100</v>
      </c>
      <c r="I106" s="113">
        <v>148485</v>
      </c>
      <c r="J106" s="104">
        <v>147910.79</v>
      </c>
      <c r="K106" s="29"/>
    </row>
    <row r="107" spans="1:11" s="22" customFormat="1" ht="15" customHeight="1" x14ac:dyDescent="0.2">
      <c r="A107" s="58"/>
      <c r="B107" s="57"/>
      <c r="C107" s="38" t="s">
        <v>31</v>
      </c>
      <c r="D107" s="31" t="s">
        <v>15</v>
      </c>
      <c r="E107" s="31" t="s">
        <v>15</v>
      </c>
      <c r="F107" s="31" t="s">
        <v>15</v>
      </c>
      <c r="G107" s="32" t="s">
        <v>36</v>
      </c>
      <c r="H107" s="112">
        <v>0</v>
      </c>
      <c r="I107" s="113">
        <v>0</v>
      </c>
      <c r="J107" s="104">
        <v>0</v>
      </c>
      <c r="K107" s="29"/>
    </row>
    <row r="108" spans="1:11" s="22" customFormat="1" ht="15" customHeight="1" x14ac:dyDescent="0.2">
      <c r="A108" s="58"/>
      <c r="B108" s="57"/>
      <c r="C108" s="38" t="s">
        <v>33</v>
      </c>
      <c r="D108" s="31" t="s">
        <v>15</v>
      </c>
      <c r="E108" s="31" t="s">
        <v>15</v>
      </c>
      <c r="F108" s="31" t="s">
        <v>15</v>
      </c>
      <c r="G108" s="32" t="s">
        <v>38</v>
      </c>
      <c r="H108" s="112">
        <v>0</v>
      </c>
      <c r="I108" s="113">
        <v>0</v>
      </c>
      <c r="J108" s="104">
        <v>0</v>
      </c>
      <c r="K108" s="29"/>
    </row>
    <row r="109" spans="1:11" s="22" customFormat="1" ht="15" customHeight="1" x14ac:dyDescent="0.2">
      <c r="A109" s="58"/>
      <c r="B109" s="57"/>
      <c r="C109" s="38" t="s">
        <v>35</v>
      </c>
      <c r="D109" s="31" t="s">
        <v>15</v>
      </c>
      <c r="E109" s="31" t="s">
        <v>15</v>
      </c>
      <c r="F109" s="31" t="s">
        <v>15</v>
      </c>
      <c r="G109" s="32" t="s">
        <v>40</v>
      </c>
      <c r="H109" s="112">
        <v>0</v>
      </c>
      <c r="I109" s="113">
        <v>0</v>
      </c>
      <c r="J109" s="104">
        <v>0</v>
      </c>
      <c r="K109" s="29"/>
    </row>
    <row r="110" spans="1:11" s="22" customFormat="1" ht="15" customHeight="1" x14ac:dyDescent="0.2">
      <c r="A110" s="58"/>
      <c r="B110" s="57"/>
      <c r="C110" s="39" t="s">
        <v>37</v>
      </c>
      <c r="D110" s="98" t="s">
        <v>15</v>
      </c>
      <c r="E110" s="98" t="s">
        <v>15</v>
      </c>
      <c r="F110" s="98" t="s">
        <v>15</v>
      </c>
      <c r="G110" s="40" t="s">
        <v>65</v>
      </c>
      <c r="H110" s="112">
        <v>0</v>
      </c>
      <c r="I110" s="113">
        <v>0</v>
      </c>
      <c r="J110" s="104">
        <v>0</v>
      </c>
      <c r="K110" s="29"/>
    </row>
    <row r="111" spans="1:11" s="22" customFormat="1" ht="15" customHeight="1" x14ac:dyDescent="0.2">
      <c r="A111" s="58"/>
      <c r="B111" s="136" t="s">
        <v>100</v>
      </c>
      <c r="C111" s="137"/>
      <c r="D111" s="137"/>
      <c r="E111" s="137"/>
      <c r="F111" s="137"/>
      <c r="G111" s="138"/>
      <c r="H111" s="119">
        <f>+SUM(H100:H110)</f>
        <v>7533115</v>
      </c>
      <c r="I111" s="114">
        <f>+SUM(I100:I110)</f>
        <v>9525944</v>
      </c>
      <c r="J111" s="70">
        <f>+SUM(J100:J110)</f>
        <v>9414845.1900000013</v>
      </c>
      <c r="K111" s="29"/>
    </row>
    <row r="112" spans="1:11" s="22" customFormat="1" ht="15" customHeight="1" x14ac:dyDescent="0.2">
      <c r="A112" s="58"/>
      <c r="B112" s="142" t="s">
        <v>101</v>
      </c>
      <c r="C112" s="61" t="s">
        <v>14</v>
      </c>
      <c r="D112" s="45" t="s">
        <v>15</v>
      </c>
      <c r="E112" s="45" t="s">
        <v>15</v>
      </c>
      <c r="F112" s="45" t="s">
        <v>15</v>
      </c>
      <c r="G112" s="46" t="s">
        <v>59</v>
      </c>
      <c r="H112" s="116">
        <v>9545567</v>
      </c>
      <c r="I112" s="117">
        <v>11158073</v>
      </c>
      <c r="J112" s="48">
        <v>11122946.760000002</v>
      </c>
      <c r="K112" s="29"/>
    </row>
    <row r="113" spans="1:11" s="22" customFormat="1" ht="15" customHeight="1" x14ac:dyDescent="0.2">
      <c r="A113" s="58"/>
      <c r="B113" s="143"/>
      <c r="C113" s="38" t="s">
        <v>17</v>
      </c>
      <c r="D113" s="31" t="s">
        <v>15</v>
      </c>
      <c r="E113" s="31" t="s">
        <v>15</v>
      </c>
      <c r="F113" s="31" t="s">
        <v>15</v>
      </c>
      <c r="G113" s="32" t="s">
        <v>60</v>
      </c>
      <c r="H113" s="112">
        <v>314835</v>
      </c>
      <c r="I113" s="113">
        <v>931164</v>
      </c>
      <c r="J113" s="104">
        <v>819217.68</v>
      </c>
      <c r="K113" s="29"/>
    </row>
    <row r="114" spans="1:11" s="22" customFormat="1" ht="15" customHeight="1" x14ac:dyDescent="0.2">
      <c r="A114" s="58"/>
      <c r="B114" s="57"/>
      <c r="C114" s="38" t="s">
        <v>19</v>
      </c>
      <c r="D114" s="31" t="s">
        <v>15</v>
      </c>
      <c r="E114" s="31" t="s">
        <v>15</v>
      </c>
      <c r="F114" s="31" t="s">
        <v>15</v>
      </c>
      <c r="G114" s="32" t="s">
        <v>61</v>
      </c>
      <c r="H114" s="112">
        <v>0</v>
      </c>
      <c r="I114" s="113">
        <v>0</v>
      </c>
      <c r="J114" s="104">
        <v>0</v>
      </c>
      <c r="K114" s="29"/>
    </row>
    <row r="115" spans="1:11" s="22" customFormat="1" ht="15" customHeight="1" x14ac:dyDescent="0.2">
      <c r="A115" s="58"/>
      <c r="B115" s="57"/>
      <c r="C115" s="38" t="s">
        <v>21</v>
      </c>
      <c r="D115" s="31" t="s">
        <v>15</v>
      </c>
      <c r="E115" s="31" t="s">
        <v>15</v>
      </c>
      <c r="F115" s="31" t="s">
        <v>15</v>
      </c>
      <c r="G115" s="32" t="s">
        <v>26</v>
      </c>
      <c r="H115" s="112">
        <v>0</v>
      </c>
      <c r="I115" s="113">
        <v>153574</v>
      </c>
      <c r="J115" s="104">
        <v>150141.46999999997</v>
      </c>
      <c r="K115" s="29"/>
    </row>
    <row r="116" spans="1:11" s="22" customFormat="1" ht="15" customHeight="1" x14ac:dyDescent="0.2">
      <c r="A116" s="58"/>
      <c r="B116" s="57"/>
      <c r="C116" s="38" t="s">
        <v>23</v>
      </c>
      <c r="D116" s="31" t="s">
        <v>15</v>
      </c>
      <c r="E116" s="31" t="s">
        <v>15</v>
      </c>
      <c r="F116" s="31" t="s">
        <v>15</v>
      </c>
      <c r="G116" s="32" t="s">
        <v>62</v>
      </c>
      <c r="H116" s="112">
        <v>0</v>
      </c>
      <c r="I116" s="113">
        <v>0</v>
      </c>
      <c r="J116" s="104">
        <v>0</v>
      </c>
      <c r="K116" s="29"/>
    </row>
    <row r="117" spans="1:11" s="22" customFormat="1" ht="15" customHeight="1" x14ac:dyDescent="0.2">
      <c r="A117" s="58"/>
      <c r="B117" s="57"/>
      <c r="C117" s="38" t="s">
        <v>25</v>
      </c>
      <c r="D117" s="31" t="s">
        <v>15</v>
      </c>
      <c r="E117" s="31" t="s">
        <v>15</v>
      </c>
      <c r="F117" s="31" t="s">
        <v>15</v>
      </c>
      <c r="G117" s="32" t="s">
        <v>63</v>
      </c>
      <c r="H117" s="112">
        <v>16000</v>
      </c>
      <c r="I117" s="113">
        <v>16000</v>
      </c>
      <c r="J117" s="104">
        <v>12392.17</v>
      </c>
      <c r="K117" s="29"/>
    </row>
    <row r="118" spans="1:11" s="22" customFormat="1" ht="15" customHeight="1" x14ac:dyDescent="0.2">
      <c r="A118" s="58"/>
      <c r="B118" s="57"/>
      <c r="C118" s="38" t="s">
        <v>29</v>
      </c>
      <c r="D118" s="31" t="s">
        <v>15</v>
      </c>
      <c r="E118" s="31" t="s">
        <v>15</v>
      </c>
      <c r="F118" s="31" t="s">
        <v>15</v>
      </c>
      <c r="G118" s="32" t="s">
        <v>64</v>
      </c>
      <c r="H118" s="112">
        <v>500</v>
      </c>
      <c r="I118" s="113">
        <v>266015</v>
      </c>
      <c r="J118" s="104">
        <v>265430.23</v>
      </c>
      <c r="K118" s="29"/>
    </row>
    <row r="119" spans="1:11" s="22" customFormat="1" ht="15" customHeight="1" x14ac:dyDescent="0.2">
      <c r="A119" s="58"/>
      <c r="B119" s="57"/>
      <c r="C119" s="38" t="s">
        <v>31</v>
      </c>
      <c r="D119" s="31" t="s">
        <v>15</v>
      </c>
      <c r="E119" s="31" t="s">
        <v>15</v>
      </c>
      <c r="F119" s="31" t="s">
        <v>15</v>
      </c>
      <c r="G119" s="32" t="s">
        <v>36</v>
      </c>
      <c r="H119" s="112">
        <v>0</v>
      </c>
      <c r="I119" s="113">
        <v>0</v>
      </c>
      <c r="J119" s="104">
        <v>0</v>
      </c>
      <c r="K119" s="29"/>
    </row>
    <row r="120" spans="1:11" s="22" customFormat="1" ht="15" customHeight="1" x14ac:dyDescent="0.2">
      <c r="A120" s="58"/>
      <c r="B120" s="57"/>
      <c r="C120" s="38" t="s">
        <v>33</v>
      </c>
      <c r="D120" s="31" t="s">
        <v>15</v>
      </c>
      <c r="E120" s="31" t="s">
        <v>15</v>
      </c>
      <c r="F120" s="31" t="s">
        <v>15</v>
      </c>
      <c r="G120" s="32" t="s">
        <v>38</v>
      </c>
      <c r="H120" s="112">
        <v>0</v>
      </c>
      <c r="I120" s="113">
        <v>0</v>
      </c>
      <c r="J120" s="104">
        <v>0</v>
      </c>
      <c r="K120" s="29"/>
    </row>
    <row r="121" spans="1:11" s="22" customFormat="1" ht="15" customHeight="1" x14ac:dyDescent="0.2">
      <c r="A121" s="58"/>
      <c r="B121" s="57"/>
      <c r="C121" s="38" t="s">
        <v>35</v>
      </c>
      <c r="D121" s="31" t="s">
        <v>15</v>
      </c>
      <c r="E121" s="31" t="s">
        <v>15</v>
      </c>
      <c r="F121" s="31" t="s">
        <v>15</v>
      </c>
      <c r="G121" s="32" t="s">
        <v>40</v>
      </c>
      <c r="H121" s="112">
        <v>0</v>
      </c>
      <c r="I121" s="113">
        <v>0</v>
      </c>
      <c r="J121" s="104">
        <v>0</v>
      </c>
      <c r="K121" s="29"/>
    </row>
    <row r="122" spans="1:11" s="22" customFormat="1" ht="15" customHeight="1" x14ac:dyDescent="0.2">
      <c r="A122" s="58"/>
      <c r="B122" s="57"/>
      <c r="C122" s="39" t="s">
        <v>37</v>
      </c>
      <c r="D122" s="98" t="s">
        <v>15</v>
      </c>
      <c r="E122" s="98" t="s">
        <v>15</v>
      </c>
      <c r="F122" s="98" t="s">
        <v>15</v>
      </c>
      <c r="G122" s="40" t="s">
        <v>65</v>
      </c>
      <c r="H122" s="112">
        <v>0</v>
      </c>
      <c r="I122" s="113">
        <v>0</v>
      </c>
      <c r="J122" s="104">
        <v>0</v>
      </c>
      <c r="K122" s="29"/>
    </row>
    <row r="123" spans="1:11" s="22" customFormat="1" ht="15" customHeight="1" x14ac:dyDescent="0.2">
      <c r="A123" s="58"/>
      <c r="B123" s="136" t="s">
        <v>102</v>
      </c>
      <c r="C123" s="137"/>
      <c r="D123" s="137"/>
      <c r="E123" s="137"/>
      <c r="F123" s="137"/>
      <c r="G123" s="138"/>
      <c r="H123" s="119">
        <f>+SUM(H112:H122)</f>
        <v>9876902</v>
      </c>
      <c r="I123" s="114">
        <f>+SUM(I112:I122)</f>
        <v>12524826</v>
      </c>
      <c r="J123" s="70">
        <f>+SUM(J112:J122)</f>
        <v>12370128.310000002</v>
      </c>
      <c r="K123" s="29"/>
    </row>
    <row r="124" spans="1:11" s="22" customFormat="1" ht="15" customHeight="1" x14ac:dyDescent="0.2">
      <c r="A124" s="58"/>
      <c r="B124" s="142" t="s">
        <v>103</v>
      </c>
      <c r="C124" s="61" t="s">
        <v>14</v>
      </c>
      <c r="D124" s="45" t="s">
        <v>15</v>
      </c>
      <c r="E124" s="45" t="s">
        <v>15</v>
      </c>
      <c r="F124" s="45" t="s">
        <v>15</v>
      </c>
      <c r="G124" s="46" t="s">
        <v>59</v>
      </c>
      <c r="H124" s="116">
        <v>7704739</v>
      </c>
      <c r="I124" s="117">
        <v>8719440</v>
      </c>
      <c r="J124" s="48">
        <v>8697989.1099999994</v>
      </c>
      <c r="K124" s="29"/>
    </row>
    <row r="125" spans="1:11" s="22" customFormat="1" ht="15" customHeight="1" x14ac:dyDescent="0.2">
      <c r="A125" s="58"/>
      <c r="B125" s="143"/>
      <c r="C125" s="38" t="s">
        <v>17</v>
      </c>
      <c r="D125" s="31" t="s">
        <v>15</v>
      </c>
      <c r="E125" s="31" t="s">
        <v>15</v>
      </c>
      <c r="F125" s="31" t="s">
        <v>15</v>
      </c>
      <c r="G125" s="32" t="s">
        <v>60</v>
      </c>
      <c r="H125" s="112">
        <v>296637</v>
      </c>
      <c r="I125" s="113">
        <v>839878</v>
      </c>
      <c r="J125" s="104">
        <v>632268.94999999995</v>
      </c>
      <c r="K125" s="29"/>
    </row>
    <row r="126" spans="1:11" s="22" customFormat="1" ht="15" customHeight="1" x14ac:dyDescent="0.2">
      <c r="A126" s="58"/>
      <c r="B126" s="57"/>
      <c r="C126" s="38" t="s">
        <v>19</v>
      </c>
      <c r="D126" s="31" t="s">
        <v>15</v>
      </c>
      <c r="E126" s="31" t="s">
        <v>15</v>
      </c>
      <c r="F126" s="31" t="s">
        <v>15</v>
      </c>
      <c r="G126" s="32" t="s">
        <v>61</v>
      </c>
      <c r="H126" s="112">
        <v>0</v>
      </c>
      <c r="I126" s="113">
        <v>0</v>
      </c>
      <c r="J126" s="104">
        <v>0</v>
      </c>
      <c r="K126" s="29"/>
    </row>
    <row r="127" spans="1:11" s="22" customFormat="1" ht="15" customHeight="1" x14ac:dyDescent="0.2">
      <c r="A127" s="58"/>
      <c r="B127" s="57"/>
      <c r="C127" s="38" t="s">
        <v>21</v>
      </c>
      <c r="D127" s="31" t="s">
        <v>15</v>
      </c>
      <c r="E127" s="31" t="s">
        <v>15</v>
      </c>
      <c r="F127" s="31" t="s">
        <v>15</v>
      </c>
      <c r="G127" s="32" t="s">
        <v>26</v>
      </c>
      <c r="H127" s="112">
        <v>0</v>
      </c>
      <c r="I127" s="113">
        <v>95365</v>
      </c>
      <c r="J127" s="104">
        <v>93434.440000000017</v>
      </c>
      <c r="K127" s="29"/>
    </row>
    <row r="128" spans="1:11" s="22" customFormat="1" ht="15" customHeight="1" x14ac:dyDescent="0.2">
      <c r="A128" s="58"/>
      <c r="B128" s="57"/>
      <c r="C128" s="38" t="s">
        <v>23</v>
      </c>
      <c r="D128" s="31" t="s">
        <v>15</v>
      </c>
      <c r="E128" s="31" t="s">
        <v>15</v>
      </c>
      <c r="F128" s="31" t="s">
        <v>15</v>
      </c>
      <c r="G128" s="32" t="s">
        <v>62</v>
      </c>
      <c r="H128" s="112">
        <v>0</v>
      </c>
      <c r="I128" s="113">
        <v>0</v>
      </c>
      <c r="J128" s="104">
        <v>0</v>
      </c>
      <c r="K128" s="29"/>
    </row>
    <row r="129" spans="1:11" s="22" customFormat="1" ht="15" customHeight="1" x14ac:dyDescent="0.2">
      <c r="A129" s="58"/>
      <c r="B129" s="57"/>
      <c r="C129" s="38" t="s">
        <v>25</v>
      </c>
      <c r="D129" s="31" t="s">
        <v>15</v>
      </c>
      <c r="E129" s="31" t="s">
        <v>15</v>
      </c>
      <c r="F129" s="31" t="s">
        <v>15</v>
      </c>
      <c r="G129" s="32" t="s">
        <v>63</v>
      </c>
      <c r="H129" s="112">
        <v>14000</v>
      </c>
      <c r="I129" s="113">
        <v>25007</v>
      </c>
      <c r="J129" s="104">
        <v>11188.45</v>
      </c>
      <c r="K129" s="29"/>
    </row>
    <row r="130" spans="1:11" s="22" customFormat="1" ht="15" customHeight="1" x14ac:dyDescent="0.2">
      <c r="A130" s="58"/>
      <c r="B130" s="57"/>
      <c r="C130" s="38" t="s">
        <v>29</v>
      </c>
      <c r="D130" s="31" t="s">
        <v>15</v>
      </c>
      <c r="E130" s="31" t="s">
        <v>15</v>
      </c>
      <c r="F130" s="31" t="s">
        <v>15</v>
      </c>
      <c r="G130" s="32" t="s">
        <v>64</v>
      </c>
      <c r="H130" s="112">
        <v>0</v>
      </c>
      <c r="I130" s="113">
        <v>149655</v>
      </c>
      <c r="J130" s="104">
        <v>136841.54</v>
      </c>
      <c r="K130" s="29"/>
    </row>
    <row r="131" spans="1:11" s="22" customFormat="1" ht="15" customHeight="1" x14ac:dyDescent="0.2">
      <c r="A131" s="58"/>
      <c r="B131" s="57"/>
      <c r="C131" s="38" t="s">
        <v>31</v>
      </c>
      <c r="D131" s="31" t="s">
        <v>15</v>
      </c>
      <c r="E131" s="31" t="s">
        <v>15</v>
      </c>
      <c r="F131" s="31" t="s">
        <v>15</v>
      </c>
      <c r="G131" s="32" t="s">
        <v>36</v>
      </c>
      <c r="H131" s="112">
        <v>0</v>
      </c>
      <c r="I131" s="113">
        <v>0</v>
      </c>
      <c r="J131" s="104">
        <v>0</v>
      </c>
      <c r="K131" s="29"/>
    </row>
    <row r="132" spans="1:11" s="22" customFormat="1" ht="15" customHeight="1" x14ac:dyDescent="0.2">
      <c r="A132" s="58"/>
      <c r="B132" s="57"/>
      <c r="C132" s="38" t="s">
        <v>33</v>
      </c>
      <c r="D132" s="31" t="s">
        <v>15</v>
      </c>
      <c r="E132" s="31" t="s">
        <v>15</v>
      </c>
      <c r="F132" s="31" t="s">
        <v>15</v>
      </c>
      <c r="G132" s="32" t="s">
        <v>38</v>
      </c>
      <c r="H132" s="112">
        <v>0</v>
      </c>
      <c r="I132" s="113">
        <v>0</v>
      </c>
      <c r="J132" s="104">
        <v>0</v>
      </c>
      <c r="K132" s="29"/>
    </row>
    <row r="133" spans="1:11" s="22" customFormat="1" ht="15" customHeight="1" x14ac:dyDescent="0.2">
      <c r="A133" s="58"/>
      <c r="B133" s="57"/>
      <c r="C133" s="38" t="s">
        <v>35</v>
      </c>
      <c r="D133" s="31" t="s">
        <v>15</v>
      </c>
      <c r="E133" s="31" t="s">
        <v>15</v>
      </c>
      <c r="F133" s="31" t="s">
        <v>15</v>
      </c>
      <c r="G133" s="32" t="s">
        <v>40</v>
      </c>
      <c r="H133" s="112">
        <v>0</v>
      </c>
      <c r="I133" s="113">
        <v>0</v>
      </c>
      <c r="J133" s="104">
        <v>0</v>
      </c>
      <c r="K133" s="29"/>
    </row>
    <row r="134" spans="1:11" s="22" customFormat="1" ht="15" customHeight="1" x14ac:dyDescent="0.2">
      <c r="A134" s="58"/>
      <c r="B134" s="57"/>
      <c r="C134" s="39" t="s">
        <v>37</v>
      </c>
      <c r="D134" s="98" t="s">
        <v>15</v>
      </c>
      <c r="E134" s="98" t="s">
        <v>15</v>
      </c>
      <c r="F134" s="98" t="s">
        <v>15</v>
      </c>
      <c r="G134" s="40" t="s">
        <v>65</v>
      </c>
      <c r="H134" s="112">
        <v>0</v>
      </c>
      <c r="I134" s="113">
        <v>0</v>
      </c>
      <c r="J134" s="104">
        <v>0</v>
      </c>
      <c r="K134" s="29"/>
    </row>
    <row r="135" spans="1:11" s="22" customFormat="1" ht="15" customHeight="1" x14ac:dyDescent="0.2">
      <c r="A135" s="58"/>
      <c r="B135" s="136" t="s">
        <v>104</v>
      </c>
      <c r="C135" s="137"/>
      <c r="D135" s="137"/>
      <c r="E135" s="137"/>
      <c r="F135" s="137"/>
      <c r="G135" s="138"/>
      <c r="H135" s="119">
        <f>+SUM(H124:H134)</f>
        <v>8015376</v>
      </c>
      <c r="I135" s="114">
        <f>+SUM(I124:I134)</f>
        <v>9829345</v>
      </c>
      <c r="J135" s="70">
        <f>+SUM(J124:J134)</f>
        <v>9571722.4899999965</v>
      </c>
      <c r="K135" s="29"/>
    </row>
    <row r="136" spans="1:11" s="22" customFormat="1" ht="15" customHeight="1" x14ac:dyDescent="0.2">
      <c r="A136" s="58"/>
      <c r="B136" s="142" t="s">
        <v>105</v>
      </c>
      <c r="C136" s="61" t="s">
        <v>14</v>
      </c>
      <c r="D136" s="45" t="s">
        <v>15</v>
      </c>
      <c r="E136" s="45" t="s">
        <v>15</v>
      </c>
      <c r="F136" s="45" t="s">
        <v>15</v>
      </c>
      <c r="G136" s="46" t="s">
        <v>59</v>
      </c>
      <c r="H136" s="116">
        <v>8860187</v>
      </c>
      <c r="I136" s="117">
        <v>10094651</v>
      </c>
      <c r="J136" s="48">
        <v>10065731.99</v>
      </c>
      <c r="K136" s="29"/>
    </row>
    <row r="137" spans="1:11" s="22" customFormat="1" ht="15" customHeight="1" x14ac:dyDescent="0.2">
      <c r="A137" s="58"/>
      <c r="B137" s="143"/>
      <c r="C137" s="38" t="s">
        <v>17</v>
      </c>
      <c r="D137" s="31" t="s">
        <v>15</v>
      </c>
      <c r="E137" s="31" t="s">
        <v>15</v>
      </c>
      <c r="F137" s="31" t="s">
        <v>15</v>
      </c>
      <c r="G137" s="32" t="s">
        <v>60</v>
      </c>
      <c r="H137" s="112">
        <v>322969</v>
      </c>
      <c r="I137" s="113">
        <v>929436</v>
      </c>
      <c r="J137" s="104">
        <v>785948.09</v>
      </c>
      <c r="K137" s="29"/>
    </row>
    <row r="138" spans="1:11" s="22" customFormat="1" ht="15" customHeight="1" x14ac:dyDescent="0.2">
      <c r="A138" s="58"/>
      <c r="B138" s="57"/>
      <c r="C138" s="38" t="s">
        <v>19</v>
      </c>
      <c r="D138" s="31" t="s">
        <v>15</v>
      </c>
      <c r="E138" s="31" t="s">
        <v>15</v>
      </c>
      <c r="F138" s="31" t="s">
        <v>15</v>
      </c>
      <c r="G138" s="32" t="s">
        <v>61</v>
      </c>
      <c r="H138" s="112">
        <v>0</v>
      </c>
      <c r="I138" s="113">
        <v>0</v>
      </c>
      <c r="J138" s="104">
        <v>0</v>
      </c>
      <c r="K138" s="29"/>
    </row>
    <row r="139" spans="1:11" s="22" customFormat="1" ht="15" customHeight="1" x14ac:dyDescent="0.2">
      <c r="A139" s="58"/>
      <c r="B139" s="57"/>
      <c r="C139" s="38" t="s">
        <v>21</v>
      </c>
      <c r="D139" s="31" t="s">
        <v>15</v>
      </c>
      <c r="E139" s="31" t="s">
        <v>15</v>
      </c>
      <c r="F139" s="31" t="s">
        <v>15</v>
      </c>
      <c r="G139" s="32" t="s">
        <v>26</v>
      </c>
      <c r="H139" s="112">
        <v>0</v>
      </c>
      <c r="I139" s="113">
        <v>141512</v>
      </c>
      <c r="J139" s="104">
        <v>130250.70000000001</v>
      </c>
      <c r="K139" s="29"/>
    </row>
    <row r="140" spans="1:11" s="22" customFormat="1" ht="15" customHeight="1" x14ac:dyDescent="0.2">
      <c r="A140" s="58"/>
      <c r="B140" s="57"/>
      <c r="C140" s="38" t="s">
        <v>23</v>
      </c>
      <c r="D140" s="31" t="s">
        <v>15</v>
      </c>
      <c r="E140" s="31" t="s">
        <v>15</v>
      </c>
      <c r="F140" s="31" t="s">
        <v>15</v>
      </c>
      <c r="G140" s="32" t="s">
        <v>62</v>
      </c>
      <c r="H140" s="112">
        <v>0</v>
      </c>
      <c r="I140" s="113">
        <v>0</v>
      </c>
      <c r="J140" s="104">
        <v>0</v>
      </c>
      <c r="K140" s="29"/>
    </row>
    <row r="141" spans="1:11" s="22" customFormat="1" ht="15" customHeight="1" x14ac:dyDescent="0.2">
      <c r="A141" s="58"/>
      <c r="B141" s="57"/>
      <c r="C141" s="38" t="s">
        <v>25</v>
      </c>
      <c r="D141" s="31" t="s">
        <v>15</v>
      </c>
      <c r="E141" s="31" t="s">
        <v>15</v>
      </c>
      <c r="F141" s="31" t="s">
        <v>15</v>
      </c>
      <c r="G141" s="32" t="s">
        <v>63</v>
      </c>
      <c r="H141" s="112">
        <v>2000</v>
      </c>
      <c r="I141" s="113">
        <v>7330</v>
      </c>
      <c r="J141" s="104">
        <v>7187.7</v>
      </c>
      <c r="K141" s="29"/>
    </row>
    <row r="142" spans="1:11" s="22" customFormat="1" ht="15" customHeight="1" x14ac:dyDescent="0.2">
      <c r="A142" s="58"/>
      <c r="B142" s="57"/>
      <c r="C142" s="38" t="s">
        <v>29</v>
      </c>
      <c r="D142" s="31" t="s">
        <v>15</v>
      </c>
      <c r="E142" s="31" t="s">
        <v>15</v>
      </c>
      <c r="F142" s="31" t="s">
        <v>15</v>
      </c>
      <c r="G142" s="32" t="s">
        <v>64</v>
      </c>
      <c r="H142" s="112">
        <v>0</v>
      </c>
      <c r="I142" s="113">
        <v>179943</v>
      </c>
      <c r="J142" s="104">
        <v>176581.53999999998</v>
      </c>
      <c r="K142" s="29"/>
    </row>
    <row r="143" spans="1:11" s="22" customFormat="1" ht="15" customHeight="1" x14ac:dyDescent="0.2">
      <c r="A143" s="58"/>
      <c r="B143" s="57"/>
      <c r="C143" s="38" t="s">
        <v>31</v>
      </c>
      <c r="D143" s="31" t="s">
        <v>15</v>
      </c>
      <c r="E143" s="31" t="s">
        <v>15</v>
      </c>
      <c r="F143" s="31" t="s">
        <v>15</v>
      </c>
      <c r="G143" s="32" t="s">
        <v>36</v>
      </c>
      <c r="H143" s="112">
        <v>0</v>
      </c>
      <c r="I143" s="113">
        <v>0</v>
      </c>
      <c r="J143" s="104">
        <v>0</v>
      </c>
      <c r="K143" s="29"/>
    </row>
    <row r="144" spans="1:11" s="22" customFormat="1" ht="15" customHeight="1" x14ac:dyDescent="0.2">
      <c r="A144" s="58"/>
      <c r="B144" s="57"/>
      <c r="C144" s="38" t="s">
        <v>33</v>
      </c>
      <c r="D144" s="31" t="s">
        <v>15</v>
      </c>
      <c r="E144" s="31" t="s">
        <v>15</v>
      </c>
      <c r="F144" s="31" t="s">
        <v>15</v>
      </c>
      <c r="G144" s="32" t="s">
        <v>38</v>
      </c>
      <c r="H144" s="112">
        <v>0</v>
      </c>
      <c r="I144" s="113">
        <v>0</v>
      </c>
      <c r="J144" s="104">
        <v>0</v>
      </c>
      <c r="K144" s="29"/>
    </row>
    <row r="145" spans="1:11" s="22" customFormat="1" ht="15" customHeight="1" x14ac:dyDescent="0.2">
      <c r="A145" s="58"/>
      <c r="B145" s="57"/>
      <c r="C145" s="38" t="s">
        <v>35</v>
      </c>
      <c r="D145" s="31" t="s">
        <v>15</v>
      </c>
      <c r="E145" s="31" t="s">
        <v>15</v>
      </c>
      <c r="F145" s="31" t="s">
        <v>15</v>
      </c>
      <c r="G145" s="32" t="s">
        <v>40</v>
      </c>
      <c r="H145" s="112">
        <v>0</v>
      </c>
      <c r="I145" s="113">
        <v>0</v>
      </c>
      <c r="J145" s="104">
        <v>0</v>
      </c>
      <c r="K145" s="29"/>
    </row>
    <row r="146" spans="1:11" s="22" customFormat="1" ht="15" customHeight="1" x14ac:dyDescent="0.2">
      <c r="A146" s="58"/>
      <c r="B146" s="57"/>
      <c r="C146" s="39" t="s">
        <v>37</v>
      </c>
      <c r="D146" s="98" t="s">
        <v>15</v>
      </c>
      <c r="E146" s="98" t="s">
        <v>15</v>
      </c>
      <c r="F146" s="98" t="s">
        <v>15</v>
      </c>
      <c r="G146" s="40" t="s">
        <v>65</v>
      </c>
      <c r="H146" s="112">
        <v>0</v>
      </c>
      <c r="I146" s="113">
        <v>0</v>
      </c>
      <c r="J146" s="104">
        <v>0</v>
      </c>
      <c r="K146" s="29"/>
    </row>
    <row r="147" spans="1:11" s="22" customFormat="1" ht="15" customHeight="1" x14ac:dyDescent="0.2">
      <c r="A147" s="58"/>
      <c r="B147" s="136" t="s">
        <v>106</v>
      </c>
      <c r="C147" s="137"/>
      <c r="D147" s="137"/>
      <c r="E147" s="137"/>
      <c r="F147" s="137"/>
      <c r="G147" s="138"/>
      <c r="H147" s="119">
        <f>+SUM(H136:H146)</f>
        <v>9185156</v>
      </c>
      <c r="I147" s="114">
        <f>+SUM(I136:I146)</f>
        <v>11352872</v>
      </c>
      <c r="J147" s="70">
        <f>+SUM(J136:J146)</f>
        <v>11165700.019999998</v>
      </c>
      <c r="K147" s="29"/>
    </row>
    <row r="148" spans="1:11" s="22" customFormat="1" ht="15" customHeight="1" x14ac:dyDescent="0.2">
      <c r="A148" s="58"/>
      <c r="B148" s="142" t="s">
        <v>107</v>
      </c>
      <c r="C148" s="61" t="s">
        <v>14</v>
      </c>
      <c r="D148" s="45" t="s">
        <v>15</v>
      </c>
      <c r="E148" s="45" t="s">
        <v>15</v>
      </c>
      <c r="F148" s="45" t="s">
        <v>15</v>
      </c>
      <c r="G148" s="46" t="s">
        <v>59</v>
      </c>
      <c r="H148" s="116">
        <v>10287163</v>
      </c>
      <c r="I148" s="117">
        <v>12168373</v>
      </c>
      <c r="J148" s="48">
        <v>12139210.52</v>
      </c>
      <c r="K148" s="29"/>
    </row>
    <row r="149" spans="1:11" s="22" customFormat="1" ht="15" customHeight="1" x14ac:dyDescent="0.2">
      <c r="A149" s="58"/>
      <c r="B149" s="143"/>
      <c r="C149" s="38" t="s">
        <v>17</v>
      </c>
      <c r="D149" s="31" t="s">
        <v>15</v>
      </c>
      <c r="E149" s="31" t="s">
        <v>15</v>
      </c>
      <c r="F149" s="31" t="s">
        <v>15</v>
      </c>
      <c r="G149" s="32" t="s">
        <v>60</v>
      </c>
      <c r="H149" s="112">
        <v>443448</v>
      </c>
      <c r="I149" s="113">
        <v>1157966</v>
      </c>
      <c r="J149" s="104">
        <v>1000390.74</v>
      </c>
      <c r="K149" s="29"/>
    </row>
    <row r="150" spans="1:11" s="22" customFormat="1" ht="15" customHeight="1" x14ac:dyDescent="0.2">
      <c r="A150" s="58"/>
      <c r="B150" s="57"/>
      <c r="C150" s="38" t="s">
        <v>19</v>
      </c>
      <c r="D150" s="31" t="s">
        <v>15</v>
      </c>
      <c r="E150" s="31" t="s">
        <v>15</v>
      </c>
      <c r="F150" s="31" t="s">
        <v>15</v>
      </c>
      <c r="G150" s="32" t="s">
        <v>61</v>
      </c>
      <c r="H150" s="112">
        <v>0</v>
      </c>
      <c r="I150" s="113">
        <v>0</v>
      </c>
      <c r="J150" s="104">
        <v>0</v>
      </c>
      <c r="K150" s="29"/>
    </row>
    <row r="151" spans="1:11" s="22" customFormat="1" ht="15" customHeight="1" x14ac:dyDescent="0.2">
      <c r="A151" s="58"/>
      <c r="B151" s="57"/>
      <c r="C151" s="38" t="s">
        <v>21</v>
      </c>
      <c r="D151" s="31" t="s">
        <v>15</v>
      </c>
      <c r="E151" s="31" t="s">
        <v>15</v>
      </c>
      <c r="F151" s="31" t="s">
        <v>15</v>
      </c>
      <c r="G151" s="32" t="s">
        <v>26</v>
      </c>
      <c r="H151" s="112">
        <v>0</v>
      </c>
      <c r="I151" s="113">
        <v>298538</v>
      </c>
      <c r="J151" s="104">
        <v>283688.12</v>
      </c>
      <c r="K151" s="29"/>
    </row>
    <row r="152" spans="1:11" s="22" customFormat="1" ht="15" customHeight="1" x14ac:dyDescent="0.2">
      <c r="A152" s="58"/>
      <c r="B152" s="57"/>
      <c r="C152" s="38" t="s">
        <v>23</v>
      </c>
      <c r="D152" s="31" t="s">
        <v>15</v>
      </c>
      <c r="E152" s="31" t="s">
        <v>15</v>
      </c>
      <c r="F152" s="31" t="s">
        <v>15</v>
      </c>
      <c r="G152" s="32" t="s">
        <v>62</v>
      </c>
      <c r="H152" s="112">
        <v>0</v>
      </c>
      <c r="I152" s="113">
        <v>0</v>
      </c>
      <c r="J152" s="104">
        <v>0</v>
      </c>
      <c r="K152" s="29"/>
    </row>
    <row r="153" spans="1:11" s="22" customFormat="1" ht="15" customHeight="1" x14ac:dyDescent="0.2">
      <c r="A153" s="58"/>
      <c r="B153" s="57"/>
      <c r="C153" s="38" t="s">
        <v>25</v>
      </c>
      <c r="D153" s="31" t="s">
        <v>15</v>
      </c>
      <c r="E153" s="31" t="s">
        <v>15</v>
      </c>
      <c r="F153" s="31" t="s">
        <v>15</v>
      </c>
      <c r="G153" s="32" t="s">
        <v>63</v>
      </c>
      <c r="H153" s="112">
        <v>11142</v>
      </c>
      <c r="I153" s="113">
        <v>11242</v>
      </c>
      <c r="J153" s="104">
        <v>11179.2</v>
      </c>
      <c r="K153" s="29"/>
    </row>
    <row r="154" spans="1:11" s="22" customFormat="1" ht="15" customHeight="1" x14ac:dyDescent="0.2">
      <c r="A154" s="58"/>
      <c r="B154" s="57"/>
      <c r="C154" s="38" t="s">
        <v>29</v>
      </c>
      <c r="D154" s="31" t="s">
        <v>15</v>
      </c>
      <c r="E154" s="31" t="s">
        <v>15</v>
      </c>
      <c r="F154" s="31" t="s">
        <v>15</v>
      </c>
      <c r="G154" s="32" t="s">
        <v>64</v>
      </c>
      <c r="H154" s="112">
        <v>5000</v>
      </c>
      <c r="I154" s="113">
        <v>139553</v>
      </c>
      <c r="J154" s="104">
        <v>134552.82</v>
      </c>
      <c r="K154" s="29"/>
    </row>
    <row r="155" spans="1:11" s="22" customFormat="1" ht="15" customHeight="1" x14ac:dyDescent="0.2">
      <c r="A155" s="58"/>
      <c r="B155" s="57"/>
      <c r="C155" s="38" t="s">
        <v>31</v>
      </c>
      <c r="D155" s="31" t="s">
        <v>15</v>
      </c>
      <c r="E155" s="31" t="s">
        <v>15</v>
      </c>
      <c r="F155" s="31" t="s">
        <v>15</v>
      </c>
      <c r="G155" s="32" t="s">
        <v>36</v>
      </c>
      <c r="H155" s="112">
        <v>0</v>
      </c>
      <c r="I155" s="113">
        <v>0</v>
      </c>
      <c r="J155" s="104">
        <v>0</v>
      </c>
      <c r="K155" s="29"/>
    </row>
    <row r="156" spans="1:11" s="22" customFormat="1" ht="15" customHeight="1" x14ac:dyDescent="0.2">
      <c r="A156" s="58"/>
      <c r="B156" s="57"/>
      <c r="C156" s="38" t="s">
        <v>33</v>
      </c>
      <c r="D156" s="31" t="s">
        <v>15</v>
      </c>
      <c r="E156" s="31" t="s">
        <v>15</v>
      </c>
      <c r="F156" s="31" t="s">
        <v>15</v>
      </c>
      <c r="G156" s="32" t="s">
        <v>38</v>
      </c>
      <c r="H156" s="112">
        <v>0</v>
      </c>
      <c r="I156" s="113">
        <v>0</v>
      </c>
      <c r="J156" s="104">
        <v>0</v>
      </c>
      <c r="K156" s="29"/>
    </row>
    <row r="157" spans="1:11" s="22" customFormat="1" ht="15" customHeight="1" x14ac:dyDescent="0.2">
      <c r="A157" s="58"/>
      <c r="B157" s="57"/>
      <c r="C157" s="38" t="s">
        <v>35</v>
      </c>
      <c r="D157" s="31" t="s">
        <v>15</v>
      </c>
      <c r="E157" s="31" t="s">
        <v>15</v>
      </c>
      <c r="F157" s="31" t="s">
        <v>15</v>
      </c>
      <c r="G157" s="32" t="s">
        <v>40</v>
      </c>
      <c r="H157" s="112">
        <v>0</v>
      </c>
      <c r="I157" s="113">
        <v>0</v>
      </c>
      <c r="J157" s="104">
        <v>0</v>
      </c>
      <c r="K157" s="29"/>
    </row>
    <row r="158" spans="1:11" s="22" customFormat="1" ht="15" customHeight="1" x14ac:dyDescent="0.2">
      <c r="A158" s="58"/>
      <c r="B158" s="57"/>
      <c r="C158" s="39" t="s">
        <v>37</v>
      </c>
      <c r="D158" s="98" t="s">
        <v>15</v>
      </c>
      <c r="E158" s="98" t="s">
        <v>15</v>
      </c>
      <c r="F158" s="98" t="s">
        <v>15</v>
      </c>
      <c r="G158" s="40" t="s">
        <v>65</v>
      </c>
      <c r="H158" s="112">
        <v>0</v>
      </c>
      <c r="I158" s="113">
        <v>0</v>
      </c>
      <c r="J158" s="104">
        <v>0</v>
      </c>
      <c r="K158" s="29"/>
    </row>
    <row r="159" spans="1:11" s="22" customFormat="1" ht="15" customHeight="1" x14ac:dyDescent="0.2">
      <c r="A159" s="58"/>
      <c r="B159" s="136" t="s">
        <v>108</v>
      </c>
      <c r="C159" s="137"/>
      <c r="D159" s="137"/>
      <c r="E159" s="137"/>
      <c r="F159" s="137"/>
      <c r="G159" s="138"/>
      <c r="H159" s="119">
        <f>+SUM(H148:H158)</f>
        <v>10746753</v>
      </c>
      <c r="I159" s="114">
        <f>+SUM(I148:I158)</f>
        <v>13775672</v>
      </c>
      <c r="J159" s="70">
        <f>+SUM(J148:J158)</f>
        <v>13569021.399999999</v>
      </c>
      <c r="K159" s="29"/>
    </row>
    <row r="160" spans="1:11" s="22" customFormat="1" ht="15" customHeight="1" x14ac:dyDescent="0.2">
      <c r="A160" s="58"/>
      <c r="B160" s="142" t="s">
        <v>109</v>
      </c>
      <c r="C160" s="61" t="s">
        <v>14</v>
      </c>
      <c r="D160" s="45" t="s">
        <v>15</v>
      </c>
      <c r="E160" s="45" t="s">
        <v>15</v>
      </c>
      <c r="F160" s="45" t="s">
        <v>15</v>
      </c>
      <c r="G160" s="46" t="s">
        <v>59</v>
      </c>
      <c r="H160" s="116">
        <v>2866219</v>
      </c>
      <c r="I160" s="117">
        <v>3046794</v>
      </c>
      <c r="J160" s="48">
        <v>3042192.2</v>
      </c>
      <c r="K160" s="29"/>
    </row>
    <row r="161" spans="1:11" s="22" customFormat="1" ht="15" customHeight="1" x14ac:dyDescent="0.2">
      <c r="A161" s="58"/>
      <c r="B161" s="143"/>
      <c r="C161" s="38" t="s">
        <v>17</v>
      </c>
      <c r="D161" s="31" t="s">
        <v>15</v>
      </c>
      <c r="E161" s="31" t="s">
        <v>15</v>
      </c>
      <c r="F161" s="31" t="s">
        <v>15</v>
      </c>
      <c r="G161" s="32" t="s">
        <v>60</v>
      </c>
      <c r="H161" s="112">
        <v>162785</v>
      </c>
      <c r="I161" s="113">
        <v>335278</v>
      </c>
      <c r="J161" s="104">
        <v>237651.44</v>
      </c>
      <c r="K161" s="29"/>
    </row>
    <row r="162" spans="1:11" s="22" customFormat="1" ht="15" customHeight="1" x14ac:dyDescent="0.2">
      <c r="A162" s="58"/>
      <c r="B162" s="57"/>
      <c r="C162" s="38" t="s">
        <v>19</v>
      </c>
      <c r="D162" s="31" t="s">
        <v>15</v>
      </c>
      <c r="E162" s="31" t="s">
        <v>15</v>
      </c>
      <c r="F162" s="31" t="s">
        <v>15</v>
      </c>
      <c r="G162" s="32" t="s">
        <v>61</v>
      </c>
      <c r="H162" s="112">
        <v>0</v>
      </c>
      <c r="I162" s="113">
        <v>0</v>
      </c>
      <c r="J162" s="104">
        <v>0</v>
      </c>
      <c r="K162" s="29"/>
    </row>
    <row r="163" spans="1:11" s="22" customFormat="1" ht="15" customHeight="1" x14ac:dyDescent="0.2">
      <c r="A163" s="58"/>
      <c r="B163" s="57"/>
      <c r="C163" s="38" t="s">
        <v>21</v>
      </c>
      <c r="D163" s="31" t="s">
        <v>15</v>
      </c>
      <c r="E163" s="31" t="s">
        <v>15</v>
      </c>
      <c r="F163" s="31" t="s">
        <v>15</v>
      </c>
      <c r="G163" s="32" t="s">
        <v>26</v>
      </c>
      <c r="H163" s="112">
        <v>0</v>
      </c>
      <c r="I163" s="113">
        <v>59238</v>
      </c>
      <c r="J163" s="104">
        <v>58087.57</v>
      </c>
      <c r="K163" s="29"/>
    </row>
    <row r="164" spans="1:11" s="22" customFormat="1" ht="15" customHeight="1" x14ac:dyDescent="0.2">
      <c r="A164" s="58"/>
      <c r="B164" s="57"/>
      <c r="C164" s="38" t="s">
        <v>23</v>
      </c>
      <c r="D164" s="31" t="s">
        <v>15</v>
      </c>
      <c r="E164" s="31" t="s">
        <v>15</v>
      </c>
      <c r="F164" s="31" t="s">
        <v>15</v>
      </c>
      <c r="G164" s="32" t="s">
        <v>62</v>
      </c>
      <c r="H164" s="112">
        <v>0</v>
      </c>
      <c r="I164" s="113">
        <v>0</v>
      </c>
      <c r="J164" s="104">
        <v>0</v>
      </c>
      <c r="K164" s="29"/>
    </row>
    <row r="165" spans="1:11" s="22" customFormat="1" ht="15" customHeight="1" x14ac:dyDescent="0.2">
      <c r="A165" s="58"/>
      <c r="B165" s="57"/>
      <c r="C165" s="38" t="s">
        <v>25</v>
      </c>
      <c r="D165" s="31" t="s">
        <v>15</v>
      </c>
      <c r="E165" s="31" t="s">
        <v>15</v>
      </c>
      <c r="F165" s="31" t="s">
        <v>15</v>
      </c>
      <c r="G165" s="32" t="s">
        <v>63</v>
      </c>
      <c r="H165" s="112">
        <v>4000</v>
      </c>
      <c r="I165" s="113">
        <v>4000</v>
      </c>
      <c r="J165" s="104">
        <v>2304</v>
      </c>
      <c r="K165" s="29"/>
    </row>
    <row r="166" spans="1:11" s="22" customFormat="1" ht="15" customHeight="1" x14ac:dyDescent="0.2">
      <c r="A166" s="58"/>
      <c r="B166" s="57"/>
      <c r="C166" s="38" t="s">
        <v>29</v>
      </c>
      <c r="D166" s="31" t="s">
        <v>15</v>
      </c>
      <c r="E166" s="31" t="s">
        <v>15</v>
      </c>
      <c r="F166" s="31" t="s">
        <v>15</v>
      </c>
      <c r="G166" s="32" t="s">
        <v>64</v>
      </c>
      <c r="H166" s="112">
        <v>0</v>
      </c>
      <c r="I166" s="113">
        <v>36196</v>
      </c>
      <c r="J166" s="104">
        <v>35709.490000000005</v>
      </c>
      <c r="K166" s="29"/>
    </row>
    <row r="167" spans="1:11" s="22" customFormat="1" ht="15" customHeight="1" x14ac:dyDescent="0.2">
      <c r="A167" s="58"/>
      <c r="B167" s="57"/>
      <c r="C167" s="38" t="s">
        <v>31</v>
      </c>
      <c r="D167" s="31" t="s">
        <v>15</v>
      </c>
      <c r="E167" s="31" t="s">
        <v>15</v>
      </c>
      <c r="F167" s="31" t="s">
        <v>15</v>
      </c>
      <c r="G167" s="32" t="s">
        <v>36</v>
      </c>
      <c r="H167" s="112">
        <v>0</v>
      </c>
      <c r="I167" s="113">
        <v>0</v>
      </c>
      <c r="J167" s="104">
        <v>0</v>
      </c>
      <c r="K167" s="29"/>
    </row>
    <row r="168" spans="1:11" s="22" customFormat="1" ht="15" customHeight="1" x14ac:dyDescent="0.2">
      <c r="A168" s="58"/>
      <c r="B168" s="57"/>
      <c r="C168" s="38" t="s">
        <v>33</v>
      </c>
      <c r="D168" s="31" t="s">
        <v>15</v>
      </c>
      <c r="E168" s="31" t="s">
        <v>15</v>
      </c>
      <c r="F168" s="31" t="s">
        <v>15</v>
      </c>
      <c r="G168" s="32" t="s">
        <v>38</v>
      </c>
      <c r="H168" s="112">
        <v>0</v>
      </c>
      <c r="I168" s="113">
        <v>0</v>
      </c>
      <c r="J168" s="104">
        <v>0</v>
      </c>
      <c r="K168" s="29"/>
    </row>
    <row r="169" spans="1:11" s="22" customFormat="1" ht="15" customHeight="1" x14ac:dyDescent="0.2">
      <c r="A169" s="58"/>
      <c r="B169" s="57"/>
      <c r="C169" s="38" t="s">
        <v>35</v>
      </c>
      <c r="D169" s="31" t="s">
        <v>15</v>
      </c>
      <c r="E169" s="31" t="s">
        <v>15</v>
      </c>
      <c r="F169" s="31" t="s">
        <v>15</v>
      </c>
      <c r="G169" s="32" t="s">
        <v>40</v>
      </c>
      <c r="H169" s="112">
        <v>0</v>
      </c>
      <c r="I169" s="113">
        <v>0</v>
      </c>
      <c r="J169" s="104">
        <v>0</v>
      </c>
      <c r="K169" s="29"/>
    </row>
    <row r="170" spans="1:11" s="22" customFormat="1" ht="15" customHeight="1" x14ac:dyDescent="0.2">
      <c r="A170" s="58"/>
      <c r="B170" s="57"/>
      <c r="C170" s="39" t="s">
        <v>37</v>
      </c>
      <c r="D170" s="98" t="s">
        <v>15</v>
      </c>
      <c r="E170" s="98" t="s">
        <v>15</v>
      </c>
      <c r="F170" s="98" t="s">
        <v>15</v>
      </c>
      <c r="G170" s="40" t="s">
        <v>65</v>
      </c>
      <c r="H170" s="112">
        <v>0</v>
      </c>
      <c r="I170" s="113">
        <v>0</v>
      </c>
      <c r="J170" s="104">
        <v>0</v>
      </c>
      <c r="K170" s="29"/>
    </row>
    <row r="171" spans="1:11" s="22" customFormat="1" ht="15" customHeight="1" x14ac:dyDescent="0.2">
      <c r="A171" s="58"/>
      <c r="B171" s="136" t="s">
        <v>110</v>
      </c>
      <c r="C171" s="137"/>
      <c r="D171" s="137"/>
      <c r="E171" s="137"/>
      <c r="F171" s="137"/>
      <c r="G171" s="138"/>
      <c r="H171" s="119">
        <f>+SUM(H160:H170)</f>
        <v>3033004</v>
      </c>
      <c r="I171" s="114">
        <f>+SUM(I160:I170)</f>
        <v>3481506</v>
      </c>
      <c r="J171" s="70">
        <f>+SUM(J160:J170)</f>
        <v>3375944.7</v>
      </c>
      <c r="K171" s="29"/>
    </row>
    <row r="172" spans="1:11" s="22" customFormat="1" ht="15" customHeight="1" x14ac:dyDescent="0.2">
      <c r="A172" s="58"/>
      <c r="B172" s="142" t="s">
        <v>111</v>
      </c>
      <c r="C172" s="61" t="s">
        <v>14</v>
      </c>
      <c r="D172" s="45" t="s">
        <v>15</v>
      </c>
      <c r="E172" s="45" t="s">
        <v>15</v>
      </c>
      <c r="F172" s="45" t="s">
        <v>15</v>
      </c>
      <c r="G172" s="46" t="s">
        <v>59</v>
      </c>
      <c r="H172" s="116">
        <v>4077033</v>
      </c>
      <c r="I172" s="117">
        <v>4764362</v>
      </c>
      <c r="J172" s="48">
        <v>4760204.29</v>
      </c>
      <c r="K172" s="29"/>
    </row>
    <row r="173" spans="1:11" s="22" customFormat="1" ht="15" customHeight="1" x14ac:dyDescent="0.2">
      <c r="A173" s="58"/>
      <c r="B173" s="143"/>
      <c r="C173" s="38" t="s">
        <v>17</v>
      </c>
      <c r="D173" s="31" t="s">
        <v>15</v>
      </c>
      <c r="E173" s="31" t="s">
        <v>15</v>
      </c>
      <c r="F173" s="31" t="s">
        <v>15</v>
      </c>
      <c r="G173" s="32" t="s">
        <v>60</v>
      </c>
      <c r="H173" s="112">
        <v>129169</v>
      </c>
      <c r="I173" s="113">
        <v>391334</v>
      </c>
      <c r="J173" s="104">
        <v>302865.83000000007</v>
      </c>
      <c r="K173" s="29"/>
    </row>
    <row r="174" spans="1:11" s="22" customFormat="1" ht="15" customHeight="1" x14ac:dyDescent="0.2">
      <c r="A174" s="58"/>
      <c r="B174" s="57"/>
      <c r="C174" s="38" t="s">
        <v>19</v>
      </c>
      <c r="D174" s="31" t="s">
        <v>15</v>
      </c>
      <c r="E174" s="31" t="s">
        <v>15</v>
      </c>
      <c r="F174" s="31" t="s">
        <v>15</v>
      </c>
      <c r="G174" s="32" t="s">
        <v>61</v>
      </c>
      <c r="H174" s="112">
        <v>0</v>
      </c>
      <c r="I174" s="113">
        <v>0</v>
      </c>
      <c r="J174" s="104">
        <v>0</v>
      </c>
      <c r="K174" s="29"/>
    </row>
    <row r="175" spans="1:11" s="22" customFormat="1" ht="15" customHeight="1" x14ac:dyDescent="0.2">
      <c r="A175" s="58"/>
      <c r="B175" s="57"/>
      <c r="C175" s="38" t="s">
        <v>21</v>
      </c>
      <c r="D175" s="31" t="s">
        <v>15</v>
      </c>
      <c r="E175" s="31" t="s">
        <v>15</v>
      </c>
      <c r="F175" s="31" t="s">
        <v>15</v>
      </c>
      <c r="G175" s="32" t="s">
        <v>26</v>
      </c>
      <c r="H175" s="112">
        <v>0</v>
      </c>
      <c r="I175" s="113">
        <v>54083</v>
      </c>
      <c r="J175" s="104">
        <v>51140.9</v>
      </c>
      <c r="K175" s="29"/>
    </row>
    <row r="176" spans="1:11" s="22" customFormat="1" ht="15" customHeight="1" x14ac:dyDescent="0.2">
      <c r="A176" s="58"/>
      <c r="B176" s="57"/>
      <c r="C176" s="38" t="s">
        <v>23</v>
      </c>
      <c r="D176" s="31" t="s">
        <v>15</v>
      </c>
      <c r="E176" s="31" t="s">
        <v>15</v>
      </c>
      <c r="F176" s="31" t="s">
        <v>15</v>
      </c>
      <c r="G176" s="32" t="s">
        <v>62</v>
      </c>
      <c r="H176" s="112">
        <v>0</v>
      </c>
      <c r="I176" s="113">
        <v>0</v>
      </c>
      <c r="J176" s="104">
        <v>0</v>
      </c>
      <c r="K176" s="29"/>
    </row>
    <row r="177" spans="1:11" s="22" customFormat="1" ht="15" customHeight="1" x14ac:dyDescent="0.2">
      <c r="A177" s="58"/>
      <c r="B177" s="57"/>
      <c r="C177" s="38" t="s">
        <v>25</v>
      </c>
      <c r="D177" s="31" t="s">
        <v>15</v>
      </c>
      <c r="E177" s="31" t="s">
        <v>15</v>
      </c>
      <c r="F177" s="31" t="s">
        <v>15</v>
      </c>
      <c r="G177" s="32" t="s">
        <v>63</v>
      </c>
      <c r="H177" s="112">
        <v>100</v>
      </c>
      <c r="I177" s="113">
        <v>100</v>
      </c>
      <c r="J177" s="104">
        <v>0</v>
      </c>
      <c r="K177" s="29"/>
    </row>
    <row r="178" spans="1:11" s="22" customFormat="1" ht="15" customHeight="1" x14ac:dyDescent="0.2">
      <c r="A178" s="58"/>
      <c r="B178" s="57"/>
      <c r="C178" s="38" t="s">
        <v>29</v>
      </c>
      <c r="D178" s="31" t="s">
        <v>15</v>
      </c>
      <c r="E178" s="31" t="s">
        <v>15</v>
      </c>
      <c r="F178" s="31" t="s">
        <v>15</v>
      </c>
      <c r="G178" s="32" t="s">
        <v>64</v>
      </c>
      <c r="H178" s="112">
        <v>10400</v>
      </c>
      <c r="I178" s="113">
        <v>79415</v>
      </c>
      <c r="J178" s="104">
        <v>69197.55</v>
      </c>
      <c r="K178" s="29"/>
    </row>
    <row r="179" spans="1:11" s="22" customFormat="1" ht="15" customHeight="1" x14ac:dyDescent="0.2">
      <c r="A179" s="58"/>
      <c r="B179" s="57"/>
      <c r="C179" s="38" t="s">
        <v>31</v>
      </c>
      <c r="D179" s="31" t="s">
        <v>15</v>
      </c>
      <c r="E179" s="31" t="s">
        <v>15</v>
      </c>
      <c r="F179" s="31" t="s">
        <v>15</v>
      </c>
      <c r="G179" s="32" t="s">
        <v>36</v>
      </c>
      <c r="H179" s="112">
        <v>0</v>
      </c>
      <c r="I179" s="113">
        <v>0</v>
      </c>
      <c r="J179" s="104">
        <v>0</v>
      </c>
      <c r="K179" s="29"/>
    </row>
    <row r="180" spans="1:11" s="22" customFormat="1" ht="15" customHeight="1" x14ac:dyDescent="0.2">
      <c r="A180" s="58"/>
      <c r="B180" s="57"/>
      <c r="C180" s="38" t="s">
        <v>33</v>
      </c>
      <c r="D180" s="31" t="s">
        <v>15</v>
      </c>
      <c r="E180" s="31" t="s">
        <v>15</v>
      </c>
      <c r="F180" s="31" t="s">
        <v>15</v>
      </c>
      <c r="G180" s="32" t="s">
        <v>38</v>
      </c>
      <c r="H180" s="112">
        <v>0</v>
      </c>
      <c r="I180" s="113">
        <v>0</v>
      </c>
      <c r="J180" s="104">
        <v>0</v>
      </c>
      <c r="K180" s="29"/>
    </row>
    <row r="181" spans="1:11" s="22" customFormat="1" ht="15" customHeight="1" x14ac:dyDescent="0.2">
      <c r="A181" s="58"/>
      <c r="B181" s="57"/>
      <c r="C181" s="38" t="s">
        <v>35</v>
      </c>
      <c r="D181" s="31" t="s">
        <v>15</v>
      </c>
      <c r="E181" s="31" t="s">
        <v>15</v>
      </c>
      <c r="F181" s="31" t="s">
        <v>15</v>
      </c>
      <c r="G181" s="32" t="s">
        <v>40</v>
      </c>
      <c r="H181" s="112">
        <v>0</v>
      </c>
      <c r="I181" s="113">
        <v>0</v>
      </c>
      <c r="J181" s="104">
        <v>0</v>
      </c>
      <c r="K181" s="29"/>
    </row>
    <row r="182" spans="1:11" s="22" customFormat="1" ht="15" customHeight="1" x14ac:dyDescent="0.2">
      <c r="A182" s="58"/>
      <c r="B182" s="57"/>
      <c r="C182" s="39" t="s">
        <v>37</v>
      </c>
      <c r="D182" s="98" t="s">
        <v>15</v>
      </c>
      <c r="E182" s="98" t="s">
        <v>15</v>
      </c>
      <c r="F182" s="98" t="s">
        <v>15</v>
      </c>
      <c r="G182" s="40" t="s">
        <v>65</v>
      </c>
      <c r="H182" s="112">
        <v>0</v>
      </c>
      <c r="I182" s="113">
        <v>0</v>
      </c>
      <c r="J182" s="104">
        <v>0</v>
      </c>
      <c r="K182" s="29"/>
    </row>
    <row r="183" spans="1:11" s="22" customFormat="1" ht="15" customHeight="1" x14ac:dyDescent="0.2">
      <c r="A183" s="58"/>
      <c r="B183" s="136" t="s">
        <v>112</v>
      </c>
      <c r="C183" s="137"/>
      <c r="D183" s="137"/>
      <c r="E183" s="137"/>
      <c r="F183" s="137"/>
      <c r="G183" s="138"/>
      <c r="H183" s="119">
        <f>+SUM(H172:H182)</f>
        <v>4216702</v>
      </c>
      <c r="I183" s="114">
        <f>+SUM(I172:I182)</f>
        <v>5289294</v>
      </c>
      <c r="J183" s="70">
        <f>+SUM(J172:J182)</f>
        <v>5183408.57</v>
      </c>
      <c r="K183" s="29"/>
    </row>
    <row r="184" spans="1:11" s="22" customFormat="1" ht="15" customHeight="1" x14ac:dyDescent="0.2">
      <c r="A184" s="58"/>
      <c r="B184" s="142" t="s">
        <v>113</v>
      </c>
      <c r="C184" s="61" t="s">
        <v>14</v>
      </c>
      <c r="D184" s="45" t="s">
        <v>15</v>
      </c>
      <c r="E184" s="45" t="s">
        <v>15</v>
      </c>
      <c r="F184" s="45" t="s">
        <v>15</v>
      </c>
      <c r="G184" s="46" t="s">
        <v>59</v>
      </c>
      <c r="H184" s="116">
        <v>4373345</v>
      </c>
      <c r="I184" s="117">
        <v>4763774</v>
      </c>
      <c r="J184" s="48">
        <v>4747195.1100000003</v>
      </c>
      <c r="K184" s="29"/>
    </row>
    <row r="185" spans="1:11" s="22" customFormat="1" ht="15" customHeight="1" x14ac:dyDescent="0.2">
      <c r="A185" s="58"/>
      <c r="B185" s="143"/>
      <c r="C185" s="38" t="s">
        <v>17</v>
      </c>
      <c r="D185" s="31" t="s">
        <v>15</v>
      </c>
      <c r="E185" s="31" t="s">
        <v>15</v>
      </c>
      <c r="F185" s="31" t="s">
        <v>15</v>
      </c>
      <c r="G185" s="32" t="s">
        <v>60</v>
      </c>
      <c r="H185" s="112">
        <v>373489</v>
      </c>
      <c r="I185" s="113">
        <v>601351</v>
      </c>
      <c r="J185" s="104">
        <v>459322.26</v>
      </c>
      <c r="K185" s="29"/>
    </row>
    <row r="186" spans="1:11" s="22" customFormat="1" ht="15" customHeight="1" x14ac:dyDescent="0.2">
      <c r="A186" s="58"/>
      <c r="B186" s="57"/>
      <c r="C186" s="38" t="s">
        <v>19</v>
      </c>
      <c r="D186" s="31" t="s">
        <v>15</v>
      </c>
      <c r="E186" s="31" t="s">
        <v>15</v>
      </c>
      <c r="F186" s="31" t="s">
        <v>15</v>
      </c>
      <c r="G186" s="32" t="s">
        <v>61</v>
      </c>
      <c r="H186" s="112">
        <v>0</v>
      </c>
      <c r="I186" s="113">
        <v>0</v>
      </c>
      <c r="J186" s="104">
        <v>0</v>
      </c>
      <c r="K186" s="29"/>
    </row>
    <row r="187" spans="1:11" s="22" customFormat="1" ht="15" customHeight="1" x14ac:dyDescent="0.2">
      <c r="A187" s="58"/>
      <c r="B187" s="57"/>
      <c r="C187" s="38" t="s">
        <v>21</v>
      </c>
      <c r="D187" s="31" t="s">
        <v>15</v>
      </c>
      <c r="E187" s="31" t="s">
        <v>15</v>
      </c>
      <c r="F187" s="31" t="s">
        <v>15</v>
      </c>
      <c r="G187" s="32" t="s">
        <v>26</v>
      </c>
      <c r="H187" s="112">
        <v>0</v>
      </c>
      <c r="I187" s="113">
        <v>33274</v>
      </c>
      <c r="J187" s="104">
        <v>32507.14</v>
      </c>
      <c r="K187" s="29"/>
    </row>
    <row r="188" spans="1:11" s="22" customFormat="1" ht="15" customHeight="1" x14ac:dyDescent="0.2">
      <c r="A188" s="58"/>
      <c r="B188" s="57"/>
      <c r="C188" s="38" t="s">
        <v>23</v>
      </c>
      <c r="D188" s="31" t="s">
        <v>15</v>
      </c>
      <c r="E188" s="31" t="s">
        <v>15</v>
      </c>
      <c r="F188" s="31" t="s">
        <v>15</v>
      </c>
      <c r="G188" s="32" t="s">
        <v>62</v>
      </c>
      <c r="H188" s="112">
        <v>0</v>
      </c>
      <c r="I188" s="113">
        <v>0</v>
      </c>
      <c r="J188" s="104">
        <v>0</v>
      </c>
      <c r="K188" s="29"/>
    </row>
    <row r="189" spans="1:11" s="22" customFormat="1" ht="15" customHeight="1" x14ac:dyDescent="0.2">
      <c r="A189" s="58"/>
      <c r="B189" s="57"/>
      <c r="C189" s="38" t="s">
        <v>25</v>
      </c>
      <c r="D189" s="31" t="s">
        <v>15</v>
      </c>
      <c r="E189" s="31" t="s">
        <v>15</v>
      </c>
      <c r="F189" s="31" t="s">
        <v>15</v>
      </c>
      <c r="G189" s="32" t="s">
        <v>63</v>
      </c>
      <c r="H189" s="112">
        <v>5000</v>
      </c>
      <c r="I189" s="113">
        <v>5000</v>
      </c>
      <c r="J189" s="104">
        <v>3094.62</v>
      </c>
      <c r="K189" s="29"/>
    </row>
    <row r="190" spans="1:11" s="22" customFormat="1" ht="15" customHeight="1" x14ac:dyDescent="0.2">
      <c r="A190" s="58"/>
      <c r="B190" s="57"/>
      <c r="C190" s="38" t="s">
        <v>29</v>
      </c>
      <c r="D190" s="31" t="s">
        <v>15</v>
      </c>
      <c r="E190" s="31" t="s">
        <v>15</v>
      </c>
      <c r="F190" s="31" t="s">
        <v>15</v>
      </c>
      <c r="G190" s="32" t="s">
        <v>64</v>
      </c>
      <c r="H190" s="112">
        <v>1762</v>
      </c>
      <c r="I190" s="113">
        <v>74154</v>
      </c>
      <c r="J190" s="104">
        <v>63339.28</v>
      </c>
      <c r="K190" s="29"/>
    </row>
    <row r="191" spans="1:11" s="22" customFormat="1" ht="15" customHeight="1" x14ac:dyDescent="0.2">
      <c r="A191" s="58"/>
      <c r="B191" s="57"/>
      <c r="C191" s="38" t="s">
        <v>31</v>
      </c>
      <c r="D191" s="31" t="s">
        <v>15</v>
      </c>
      <c r="E191" s="31" t="s">
        <v>15</v>
      </c>
      <c r="F191" s="31" t="s">
        <v>15</v>
      </c>
      <c r="G191" s="32" t="s">
        <v>36</v>
      </c>
      <c r="H191" s="112">
        <v>0</v>
      </c>
      <c r="I191" s="113">
        <v>0</v>
      </c>
      <c r="J191" s="104">
        <v>0</v>
      </c>
      <c r="K191" s="29"/>
    </row>
    <row r="192" spans="1:11" s="22" customFormat="1" ht="15" customHeight="1" x14ac:dyDescent="0.2">
      <c r="A192" s="58"/>
      <c r="B192" s="57"/>
      <c r="C192" s="38" t="s">
        <v>33</v>
      </c>
      <c r="D192" s="31" t="s">
        <v>15</v>
      </c>
      <c r="E192" s="31" t="s">
        <v>15</v>
      </c>
      <c r="F192" s="31" t="s">
        <v>15</v>
      </c>
      <c r="G192" s="32" t="s">
        <v>38</v>
      </c>
      <c r="H192" s="112">
        <v>0</v>
      </c>
      <c r="I192" s="113">
        <v>0</v>
      </c>
      <c r="J192" s="104">
        <v>0</v>
      </c>
      <c r="K192" s="29"/>
    </row>
    <row r="193" spans="1:11" s="22" customFormat="1" ht="15" customHeight="1" x14ac:dyDescent="0.2">
      <c r="A193" s="58"/>
      <c r="B193" s="57"/>
      <c r="C193" s="38" t="s">
        <v>35</v>
      </c>
      <c r="D193" s="31" t="s">
        <v>15</v>
      </c>
      <c r="E193" s="31" t="s">
        <v>15</v>
      </c>
      <c r="F193" s="31" t="s">
        <v>15</v>
      </c>
      <c r="G193" s="32" t="s">
        <v>40</v>
      </c>
      <c r="H193" s="112">
        <v>0</v>
      </c>
      <c r="I193" s="113">
        <v>0</v>
      </c>
      <c r="J193" s="104">
        <v>0</v>
      </c>
      <c r="K193" s="29"/>
    </row>
    <row r="194" spans="1:11" s="22" customFormat="1" ht="15" customHeight="1" x14ac:dyDescent="0.2">
      <c r="A194" s="58"/>
      <c r="B194" s="57"/>
      <c r="C194" s="39" t="s">
        <v>37</v>
      </c>
      <c r="D194" s="98" t="s">
        <v>15</v>
      </c>
      <c r="E194" s="98" t="s">
        <v>15</v>
      </c>
      <c r="F194" s="98" t="s">
        <v>15</v>
      </c>
      <c r="G194" s="40" t="s">
        <v>65</v>
      </c>
      <c r="H194" s="112">
        <v>0</v>
      </c>
      <c r="I194" s="113">
        <v>0</v>
      </c>
      <c r="J194" s="104">
        <v>0</v>
      </c>
      <c r="K194" s="29"/>
    </row>
    <row r="195" spans="1:11" s="22" customFormat="1" ht="15" customHeight="1" x14ac:dyDescent="0.2">
      <c r="A195" s="58"/>
      <c r="B195" s="136" t="s">
        <v>114</v>
      </c>
      <c r="C195" s="137"/>
      <c r="D195" s="137"/>
      <c r="E195" s="137"/>
      <c r="F195" s="137"/>
      <c r="G195" s="138"/>
      <c r="H195" s="119">
        <f>+SUM(H184:H194)</f>
        <v>4753596</v>
      </c>
      <c r="I195" s="114">
        <f>+SUM(I184:I194)</f>
        <v>5477553</v>
      </c>
      <c r="J195" s="70">
        <f>+SUM(J184:J194)</f>
        <v>5305458.41</v>
      </c>
      <c r="K195" s="29"/>
    </row>
    <row r="196" spans="1:11" s="22" customFormat="1" ht="15" customHeight="1" x14ac:dyDescent="0.2">
      <c r="A196" s="58"/>
      <c r="B196" s="142" t="s">
        <v>115</v>
      </c>
      <c r="C196" s="61" t="s">
        <v>14</v>
      </c>
      <c r="D196" s="45" t="s">
        <v>15</v>
      </c>
      <c r="E196" s="45" t="s">
        <v>15</v>
      </c>
      <c r="F196" s="45" t="s">
        <v>15</v>
      </c>
      <c r="G196" s="46" t="s">
        <v>59</v>
      </c>
      <c r="H196" s="116">
        <v>2634370</v>
      </c>
      <c r="I196" s="117">
        <v>2972330</v>
      </c>
      <c r="J196" s="48">
        <v>2970654.01</v>
      </c>
      <c r="K196" s="29"/>
    </row>
    <row r="197" spans="1:11" s="22" customFormat="1" ht="15" customHeight="1" x14ac:dyDescent="0.2">
      <c r="A197" s="58"/>
      <c r="B197" s="143"/>
      <c r="C197" s="38" t="s">
        <v>17</v>
      </c>
      <c r="D197" s="31" t="s">
        <v>15</v>
      </c>
      <c r="E197" s="31" t="s">
        <v>15</v>
      </c>
      <c r="F197" s="31" t="s">
        <v>15</v>
      </c>
      <c r="G197" s="32" t="s">
        <v>60</v>
      </c>
      <c r="H197" s="112">
        <v>254808</v>
      </c>
      <c r="I197" s="113">
        <v>581863</v>
      </c>
      <c r="J197" s="104">
        <v>499972.12</v>
      </c>
      <c r="K197" s="29"/>
    </row>
    <row r="198" spans="1:11" s="22" customFormat="1" ht="15" customHeight="1" x14ac:dyDescent="0.2">
      <c r="A198" s="58"/>
      <c r="B198" s="57"/>
      <c r="C198" s="38" t="s">
        <v>19</v>
      </c>
      <c r="D198" s="31" t="s">
        <v>15</v>
      </c>
      <c r="E198" s="31" t="s">
        <v>15</v>
      </c>
      <c r="F198" s="31" t="s">
        <v>15</v>
      </c>
      <c r="G198" s="32" t="s">
        <v>61</v>
      </c>
      <c r="H198" s="112">
        <v>0</v>
      </c>
      <c r="I198" s="113">
        <v>0</v>
      </c>
      <c r="J198" s="104">
        <v>0</v>
      </c>
      <c r="K198" s="29"/>
    </row>
    <row r="199" spans="1:11" s="22" customFormat="1" ht="15" customHeight="1" x14ac:dyDescent="0.2">
      <c r="A199" s="58"/>
      <c r="B199" s="57"/>
      <c r="C199" s="38" t="s">
        <v>21</v>
      </c>
      <c r="D199" s="31" t="s">
        <v>15</v>
      </c>
      <c r="E199" s="31" t="s">
        <v>15</v>
      </c>
      <c r="F199" s="31" t="s">
        <v>15</v>
      </c>
      <c r="G199" s="32" t="s">
        <v>26</v>
      </c>
      <c r="H199" s="112">
        <v>0</v>
      </c>
      <c r="I199" s="113">
        <v>84264</v>
      </c>
      <c r="J199" s="104">
        <v>68611.079999999987</v>
      </c>
      <c r="K199" s="29"/>
    </row>
    <row r="200" spans="1:11" s="22" customFormat="1" ht="15" customHeight="1" x14ac:dyDescent="0.2">
      <c r="A200" s="58"/>
      <c r="B200" s="57"/>
      <c r="C200" s="38" t="s">
        <v>23</v>
      </c>
      <c r="D200" s="31" t="s">
        <v>15</v>
      </c>
      <c r="E200" s="31" t="s">
        <v>15</v>
      </c>
      <c r="F200" s="31" t="s">
        <v>15</v>
      </c>
      <c r="G200" s="32" t="s">
        <v>62</v>
      </c>
      <c r="H200" s="112">
        <v>0</v>
      </c>
      <c r="I200" s="113">
        <v>0</v>
      </c>
      <c r="J200" s="104">
        <v>0</v>
      </c>
      <c r="K200" s="29"/>
    </row>
    <row r="201" spans="1:11" s="22" customFormat="1" ht="15" customHeight="1" x14ac:dyDescent="0.2">
      <c r="A201" s="58"/>
      <c r="B201" s="57"/>
      <c r="C201" s="38" t="s">
        <v>25</v>
      </c>
      <c r="D201" s="31" t="s">
        <v>15</v>
      </c>
      <c r="E201" s="31" t="s">
        <v>15</v>
      </c>
      <c r="F201" s="31" t="s">
        <v>15</v>
      </c>
      <c r="G201" s="32" t="s">
        <v>63</v>
      </c>
      <c r="H201" s="112">
        <v>2550</v>
      </c>
      <c r="I201" s="113">
        <v>4282</v>
      </c>
      <c r="J201" s="104">
        <v>1877.8</v>
      </c>
      <c r="K201" s="29"/>
    </row>
    <row r="202" spans="1:11" s="22" customFormat="1" ht="15" customHeight="1" x14ac:dyDescent="0.2">
      <c r="A202" s="58"/>
      <c r="B202" s="57"/>
      <c r="C202" s="38" t="s">
        <v>29</v>
      </c>
      <c r="D202" s="31" t="s">
        <v>15</v>
      </c>
      <c r="E202" s="31" t="s">
        <v>15</v>
      </c>
      <c r="F202" s="31" t="s">
        <v>15</v>
      </c>
      <c r="G202" s="32" t="s">
        <v>64</v>
      </c>
      <c r="H202" s="112">
        <v>1000</v>
      </c>
      <c r="I202" s="113">
        <v>33758</v>
      </c>
      <c r="J202" s="104">
        <v>30142.34</v>
      </c>
      <c r="K202" s="29"/>
    </row>
    <row r="203" spans="1:11" s="22" customFormat="1" ht="15" customHeight="1" x14ac:dyDescent="0.2">
      <c r="A203" s="58"/>
      <c r="B203" s="57"/>
      <c r="C203" s="38" t="s">
        <v>31</v>
      </c>
      <c r="D203" s="31" t="s">
        <v>15</v>
      </c>
      <c r="E203" s="31" t="s">
        <v>15</v>
      </c>
      <c r="F203" s="31" t="s">
        <v>15</v>
      </c>
      <c r="G203" s="32" t="s">
        <v>36</v>
      </c>
      <c r="H203" s="112">
        <v>0</v>
      </c>
      <c r="I203" s="113">
        <v>0</v>
      </c>
      <c r="J203" s="104">
        <v>0</v>
      </c>
      <c r="K203" s="29"/>
    </row>
    <row r="204" spans="1:11" s="22" customFormat="1" ht="15" customHeight="1" x14ac:dyDescent="0.2">
      <c r="A204" s="58"/>
      <c r="B204" s="57"/>
      <c r="C204" s="38" t="s">
        <v>33</v>
      </c>
      <c r="D204" s="31" t="s">
        <v>15</v>
      </c>
      <c r="E204" s="31" t="s">
        <v>15</v>
      </c>
      <c r="F204" s="31" t="s">
        <v>15</v>
      </c>
      <c r="G204" s="32" t="s">
        <v>38</v>
      </c>
      <c r="H204" s="112">
        <v>0</v>
      </c>
      <c r="I204" s="113">
        <v>0</v>
      </c>
      <c r="J204" s="104">
        <v>0</v>
      </c>
      <c r="K204" s="29"/>
    </row>
    <row r="205" spans="1:11" s="22" customFormat="1" ht="15" customHeight="1" x14ac:dyDescent="0.2">
      <c r="A205" s="58"/>
      <c r="B205" s="57"/>
      <c r="C205" s="38" t="s">
        <v>35</v>
      </c>
      <c r="D205" s="31" t="s">
        <v>15</v>
      </c>
      <c r="E205" s="31" t="s">
        <v>15</v>
      </c>
      <c r="F205" s="31" t="s">
        <v>15</v>
      </c>
      <c r="G205" s="32" t="s">
        <v>40</v>
      </c>
      <c r="H205" s="112">
        <v>0</v>
      </c>
      <c r="I205" s="113">
        <v>0</v>
      </c>
      <c r="J205" s="104">
        <v>0</v>
      </c>
      <c r="K205" s="29"/>
    </row>
    <row r="206" spans="1:11" s="22" customFormat="1" ht="15" customHeight="1" x14ac:dyDescent="0.2">
      <c r="A206" s="58"/>
      <c r="B206" s="57"/>
      <c r="C206" s="39" t="s">
        <v>37</v>
      </c>
      <c r="D206" s="98" t="s">
        <v>15</v>
      </c>
      <c r="E206" s="98" t="s">
        <v>15</v>
      </c>
      <c r="F206" s="98" t="s">
        <v>15</v>
      </c>
      <c r="G206" s="40" t="s">
        <v>65</v>
      </c>
      <c r="H206" s="112">
        <v>0</v>
      </c>
      <c r="I206" s="113">
        <v>0</v>
      </c>
      <c r="J206" s="104">
        <v>0</v>
      </c>
      <c r="K206" s="29"/>
    </row>
    <row r="207" spans="1:11" s="22" customFormat="1" ht="15" customHeight="1" x14ac:dyDescent="0.2">
      <c r="A207" s="58"/>
      <c r="B207" s="136" t="s">
        <v>116</v>
      </c>
      <c r="C207" s="137"/>
      <c r="D207" s="137"/>
      <c r="E207" s="137"/>
      <c r="F207" s="137"/>
      <c r="G207" s="138"/>
      <c r="H207" s="119">
        <f>+SUM(H196:H206)</f>
        <v>2892728</v>
      </c>
      <c r="I207" s="114">
        <f>+SUM(I196:I206)</f>
        <v>3676497</v>
      </c>
      <c r="J207" s="70">
        <f>+SUM(J196:J206)</f>
        <v>3571257.3499999996</v>
      </c>
      <c r="K207" s="29"/>
    </row>
    <row r="208" spans="1:11" s="22" customFormat="1" ht="15" customHeight="1" x14ac:dyDescent="0.2">
      <c r="A208" s="58"/>
      <c r="B208" s="142" t="s">
        <v>117</v>
      </c>
      <c r="C208" s="61" t="s">
        <v>14</v>
      </c>
      <c r="D208" s="45" t="s">
        <v>15</v>
      </c>
      <c r="E208" s="45" t="s">
        <v>15</v>
      </c>
      <c r="F208" s="45" t="s">
        <v>15</v>
      </c>
      <c r="G208" s="46" t="s">
        <v>59</v>
      </c>
      <c r="H208" s="116">
        <v>6640294</v>
      </c>
      <c r="I208" s="117">
        <v>7470736</v>
      </c>
      <c r="J208" s="48">
        <v>7464044.0300000012</v>
      </c>
      <c r="K208" s="29"/>
    </row>
    <row r="209" spans="1:11" s="22" customFormat="1" ht="15" customHeight="1" x14ac:dyDescent="0.2">
      <c r="A209" s="58"/>
      <c r="B209" s="143"/>
      <c r="C209" s="38" t="s">
        <v>17</v>
      </c>
      <c r="D209" s="31" t="s">
        <v>15</v>
      </c>
      <c r="E209" s="31" t="s">
        <v>15</v>
      </c>
      <c r="F209" s="31" t="s">
        <v>15</v>
      </c>
      <c r="G209" s="32" t="s">
        <v>60</v>
      </c>
      <c r="H209" s="112">
        <v>365135</v>
      </c>
      <c r="I209" s="113">
        <v>833600</v>
      </c>
      <c r="J209" s="104">
        <v>660591.4</v>
      </c>
      <c r="K209" s="29"/>
    </row>
    <row r="210" spans="1:11" s="22" customFormat="1" ht="15" customHeight="1" x14ac:dyDescent="0.2">
      <c r="A210" s="58"/>
      <c r="B210" s="57"/>
      <c r="C210" s="38" t="s">
        <v>19</v>
      </c>
      <c r="D210" s="31" t="s">
        <v>15</v>
      </c>
      <c r="E210" s="31" t="s">
        <v>15</v>
      </c>
      <c r="F210" s="31" t="s">
        <v>15</v>
      </c>
      <c r="G210" s="32" t="s">
        <v>61</v>
      </c>
      <c r="H210" s="112">
        <v>0</v>
      </c>
      <c r="I210" s="113">
        <v>0</v>
      </c>
      <c r="J210" s="104">
        <v>0</v>
      </c>
      <c r="K210" s="29"/>
    </row>
    <row r="211" spans="1:11" s="22" customFormat="1" ht="15" customHeight="1" x14ac:dyDescent="0.2">
      <c r="A211" s="58"/>
      <c r="B211" s="57"/>
      <c r="C211" s="38" t="s">
        <v>21</v>
      </c>
      <c r="D211" s="31" t="s">
        <v>15</v>
      </c>
      <c r="E211" s="31" t="s">
        <v>15</v>
      </c>
      <c r="F211" s="31" t="s">
        <v>15</v>
      </c>
      <c r="G211" s="32" t="s">
        <v>26</v>
      </c>
      <c r="H211" s="112">
        <v>0</v>
      </c>
      <c r="I211" s="113">
        <v>133312</v>
      </c>
      <c r="J211" s="104">
        <v>124600.57999999999</v>
      </c>
      <c r="K211" s="29"/>
    </row>
    <row r="212" spans="1:11" s="22" customFormat="1" ht="15" customHeight="1" x14ac:dyDescent="0.2">
      <c r="A212" s="58"/>
      <c r="B212" s="57"/>
      <c r="C212" s="38" t="s">
        <v>23</v>
      </c>
      <c r="D212" s="31" t="s">
        <v>15</v>
      </c>
      <c r="E212" s="31" t="s">
        <v>15</v>
      </c>
      <c r="F212" s="31" t="s">
        <v>15</v>
      </c>
      <c r="G212" s="32" t="s">
        <v>62</v>
      </c>
      <c r="H212" s="112">
        <v>0</v>
      </c>
      <c r="I212" s="113">
        <v>0</v>
      </c>
      <c r="J212" s="104">
        <v>0</v>
      </c>
      <c r="K212" s="29"/>
    </row>
    <row r="213" spans="1:11" s="22" customFormat="1" ht="15" customHeight="1" x14ac:dyDescent="0.2">
      <c r="A213" s="58"/>
      <c r="B213" s="57"/>
      <c r="C213" s="38" t="s">
        <v>25</v>
      </c>
      <c r="D213" s="31" t="s">
        <v>15</v>
      </c>
      <c r="E213" s="31" t="s">
        <v>15</v>
      </c>
      <c r="F213" s="31" t="s">
        <v>15</v>
      </c>
      <c r="G213" s="32" t="s">
        <v>63</v>
      </c>
      <c r="H213" s="112">
        <v>13000</v>
      </c>
      <c r="I213" s="113">
        <v>13000</v>
      </c>
      <c r="J213" s="104">
        <v>9013.2999999999993</v>
      </c>
      <c r="K213" s="29"/>
    </row>
    <row r="214" spans="1:11" s="22" customFormat="1" ht="15" customHeight="1" x14ac:dyDescent="0.2">
      <c r="A214" s="58"/>
      <c r="B214" s="57"/>
      <c r="C214" s="38" t="s">
        <v>29</v>
      </c>
      <c r="D214" s="31" t="s">
        <v>15</v>
      </c>
      <c r="E214" s="31" t="s">
        <v>15</v>
      </c>
      <c r="F214" s="31" t="s">
        <v>15</v>
      </c>
      <c r="G214" s="32" t="s">
        <v>64</v>
      </c>
      <c r="H214" s="112">
        <v>10550</v>
      </c>
      <c r="I214" s="113">
        <v>86008</v>
      </c>
      <c r="J214" s="104">
        <v>82224.850000000006</v>
      </c>
      <c r="K214" s="29"/>
    </row>
    <row r="215" spans="1:11" s="22" customFormat="1" ht="15" customHeight="1" x14ac:dyDescent="0.2">
      <c r="A215" s="58"/>
      <c r="B215" s="57"/>
      <c r="C215" s="38" t="s">
        <v>31</v>
      </c>
      <c r="D215" s="31" t="s">
        <v>15</v>
      </c>
      <c r="E215" s="31" t="s">
        <v>15</v>
      </c>
      <c r="F215" s="31" t="s">
        <v>15</v>
      </c>
      <c r="G215" s="32" t="s">
        <v>36</v>
      </c>
      <c r="H215" s="112">
        <v>0</v>
      </c>
      <c r="I215" s="113">
        <v>0</v>
      </c>
      <c r="J215" s="104">
        <v>0</v>
      </c>
      <c r="K215" s="29"/>
    </row>
    <row r="216" spans="1:11" s="22" customFormat="1" ht="15" customHeight="1" x14ac:dyDescent="0.2">
      <c r="A216" s="58"/>
      <c r="B216" s="57"/>
      <c r="C216" s="38" t="s">
        <v>33</v>
      </c>
      <c r="D216" s="31" t="s">
        <v>15</v>
      </c>
      <c r="E216" s="31" t="s">
        <v>15</v>
      </c>
      <c r="F216" s="31" t="s">
        <v>15</v>
      </c>
      <c r="G216" s="32" t="s">
        <v>38</v>
      </c>
      <c r="H216" s="112">
        <v>0</v>
      </c>
      <c r="I216" s="113">
        <v>0</v>
      </c>
      <c r="J216" s="104">
        <v>0</v>
      </c>
      <c r="K216" s="29"/>
    </row>
    <row r="217" spans="1:11" s="22" customFormat="1" ht="15" customHeight="1" x14ac:dyDescent="0.2">
      <c r="A217" s="58"/>
      <c r="B217" s="57"/>
      <c r="C217" s="38" t="s">
        <v>35</v>
      </c>
      <c r="D217" s="31" t="s">
        <v>15</v>
      </c>
      <c r="E217" s="31" t="s">
        <v>15</v>
      </c>
      <c r="F217" s="31" t="s">
        <v>15</v>
      </c>
      <c r="G217" s="32" t="s">
        <v>40</v>
      </c>
      <c r="H217" s="112">
        <v>0</v>
      </c>
      <c r="I217" s="120">
        <v>0</v>
      </c>
      <c r="J217" s="34">
        <v>0</v>
      </c>
      <c r="K217" s="29"/>
    </row>
    <row r="218" spans="1:11" s="22" customFormat="1" ht="15" customHeight="1" x14ac:dyDescent="0.2">
      <c r="A218" s="58"/>
      <c r="B218" s="57"/>
      <c r="C218" s="39" t="s">
        <v>37</v>
      </c>
      <c r="D218" s="98" t="s">
        <v>15</v>
      </c>
      <c r="E218" s="98" t="s">
        <v>15</v>
      </c>
      <c r="F218" s="98" t="s">
        <v>15</v>
      </c>
      <c r="G218" s="40" t="s">
        <v>65</v>
      </c>
      <c r="H218" s="112">
        <v>0</v>
      </c>
      <c r="I218" s="120">
        <v>0</v>
      </c>
      <c r="J218" s="34">
        <v>0</v>
      </c>
      <c r="K218" s="29"/>
    </row>
    <row r="219" spans="1:11" s="22" customFormat="1" ht="15" customHeight="1" x14ac:dyDescent="0.2">
      <c r="A219" s="58"/>
      <c r="B219" s="136" t="s">
        <v>118</v>
      </c>
      <c r="C219" s="137"/>
      <c r="D219" s="137"/>
      <c r="E219" s="137"/>
      <c r="F219" s="137"/>
      <c r="G219" s="138"/>
      <c r="H219" s="119">
        <f>+SUM(H208:H218)</f>
        <v>7028979</v>
      </c>
      <c r="I219" s="114">
        <f>+SUM(I208:I218)</f>
        <v>8536656</v>
      </c>
      <c r="J219" s="70">
        <f>+SUM(J208:J218)</f>
        <v>8340474.1600000011</v>
      </c>
      <c r="K219" s="29"/>
    </row>
    <row r="220" spans="1:11" s="22" customFormat="1" ht="15" customHeight="1" x14ac:dyDescent="0.2">
      <c r="A220" s="58"/>
      <c r="B220" s="142" t="s">
        <v>119</v>
      </c>
      <c r="C220" s="61" t="s">
        <v>14</v>
      </c>
      <c r="D220" s="45" t="s">
        <v>15</v>
      </c>
      <c r="E220" s="45" t="s">
        <v>15</v>
      </c>
      <c r="F220" s="45" t="s">
        <v>15</v>
      </c>
      <c r="G220" s="46" t="s">
        <v>59</v>
      </c>
      <c r="H220" s="116">
        <v>4542500</v>
      </c>
      <c r="I220" s="117">
        <v>5186957</v>
      </c>
      <c r="J220" s="48">
        <v>5180620.6399999997</v>
      </c>
      <c r="K220" s="29"/>
    </row>
    <row r="221" spans="1:11" s="22" customFormat="1" ht="15" customHeight="1" x14ac:dyDescent="0.2">
      <c r="A221" s="58"/>
      <c r="B221" s="143"/>
      <c r="C221" s="38" t="s">
        <v>17</v>
      </c>
      <c r="D221" s="31" t="s">
        <v>15</v>
      </c>
      <c r="E221" s="31" t="s">
        <v>15</v>
      </c>
      <c r="F221" s="31" t="s">
        <v>15</v>
      </c>
      <c r="G221" s="32" t="s">
        <v>60</v>
      </c>
      <c r="H221" s="112">
        <v>342709</v>
      </c>
      <c r="I221" s="113">
        <v>673699</v>
      </c>
      <c r="J221" s="104">
        <v>516443.16000000003</v>
      </c>
      <c r="K221" s="29"/>
    </row>
    <row r="222" spans="1:11" s="22" customFormat="1" ht="15" customHeight="1" x14ac:dyDescent="0.2">
      <c r="A222" s="58"/>
      <c r="B222" s="57"/>
      <c r="C222" s="38" t="s">
        <v>19</v>
      </c>
      <c r="D222" s="31" t="s">
        <v>15</v>
      </c>
      <c r="E222" s="31" t="s">
        <v>15</v>
      </c>
      <c r="F222" s="31" t="s">
        <v>15</v>
      </c>
      <c r="G222" s="32" t="s">
        <v>61</v>
      </c>
      <c r="H222" s="112">
        <v>0</v>
      </c>
      <c r="I222" s="113">
        <v>0</v>
      </c>
      <c r="J222" s="104">
        <v>0</v>
      </c>
      <c r="K222" s="29"/>
    </row>
    <row r="223" spans="1:11" s="22" customFormat="1" ht="15" customHeight="1" x14ac:dyDescent="0.2">
      <c r="A223" s="58"/>
      <c r="B223" s="57"/>
      <c r="C223" s="38" t="s">
        <v>21</v>
      </c>
      <c r="D223" s="31" t="s">
        <v>15</v>
      </c>
      <c r="E223" s="31" t="s">
        <v>15</v>
      </c>
      <c r="F223" s="31" t="s">
        <v>15</v>
      </c>
      <c r="G223" s="32" t="s">
        <v>26</v>
      </c>
      <c r="H223" s="112">
        <v>0</v>
      </c>
      <c r="I223" s="113">
        <v>111968</v>
      </c>
      <c r="J223" s="104">
        <v>106569.98999999999</v>
      </c>
      <c r="K223" s="29"/>
    </row>
    <row r="224" spans="1:11" s="22" customFormat="1" ht="15" customHeight="1" x14ac:dyDescent="0.2">
      <c r="A224" s="58"/>
      <c r="B224" s="57"/>
      <c r="C224" s="38" t="s">
        <v>23</v>
      </c>
      <c r="D224" s="31" t="s">
        <v>15</v>
      </c>
      <c r="E224" s="31" t="s">
        <v>15</v>
      </c>
      <c r="F224" s="31" t="s">
        <v>15</v>
      </c>
      <c r="G224" s="32" t="s">
        <v>62</v>
      </c>
      <c r="H224" s="112">
        <v>0</v>
      </c>
      <c r="I224" s="113">
        <v>0</v>
      </c>
      <c r="J224" s="104">
        <v>0</v>
      </c>
      <c r="K224" s="29"/>
    </row>
    <row r="225" spans="1:11" s="22" customFormat="1" ht="15" customHeight="1" x14ac:dyDescent="0.2">
      <c r="A225" s="58"/>
      <c r="B225" s="57"/>
      <c r="C225" s="38" t="s">
        <v>25</v>
      </c>
      <c r="D225" s="31" t="s">
        <v>15</v>
      </c>
      <c r="E225" s="31" t="s">
        <v>15</v>
      </c>
      <c r="F225" s="31" t="s">
        <v>15</v>
      </c>
      <c r="G225" s="32" t="s">
        <v>63</v>
      </c>
      <c r="H225" s="112">
        <v>3000</v>
      </c>
      <c r="I225" s="113">
        <v>3951</v>
      </c>
      <c r="J225" s="104">
        <v>3900.24</v>
      </c>
      <c r="K225" s="29"/>
    </row>
    <row r="226" spans="1:11" s="22" customFormat="1" ht="15" customHeight="1" x14ac:dyDescent="0.2">
      <c r="A226" s="58"/>
      <c r="B226" s="57"/>
      <c r="C226" s="38" t="s">
        <v>29</v>
      </c>
      <c r="D226" s="31" t="s">
        <v>15</v>
      </c>
      <c r="E226" s="31" t="s">
        <v>15</v>
      </c>
      <c r="F226" s="31" t="s">
        <v>15</v>
      </c>
      <c r="G226" s="32" t="s">
        <v>64</v>
      </c>
      <c r="H226" s="112">
        <v>0</v>
      </c>
      <c r="I226" s="113">
        <v>68286</v>
      </c>
      <c r="J226" s="104">
        <v>63215.48</v>
      </c>
      <c r="K226" s="29"/>
    </row>
    <row r="227" spans="1:11" s="22" customFormat="1" ht="15" customHeight="1" x14ac:dyDescent="0.2">
      <c r="A227" s="58"/>
      <c r="B227" s="57"/>
      <c r="C227" s="38" t="s">
        <v>31</v>
      </c>
      <c r="D227" s="31" t="s">
        <v>15</v>
      </c>
      <c r="E227" s="31" t="s">
        <v>15</v>
      </c>
      <c r="F227" s="31" t="s">
        <v>15</v>
      </c>
      <c r="G227" s="32" t="s">
        <v>36</v>
      </c>
      <c r="H227" s="112">
        <v>0</v>
      </c>
      <c r="I227" s="113">
        <v>0</v>
      </c>
      <c r="J227" s="104">
        <v>0</v>
      </c>
      <c r="K227" s="29"/>
    </row>
    <row r="228" spans="1:11" s="22" customFormat="1" ht="15" customHeight="1" x14ac:dyDescent="0.2">
      <c r="A228" s="58"/>
      <c r="B228" s="57"/>
      <c r="C228" s="38" t="s">
        <v>33</v>
      </c>
      <c r="D228" s="31" t="s">
        <v>15</v>
      </c>
      <c r="E228" s="31" t="s">
        <v>15</v>
      </c>
      <c r="F228" s="31" t="s">
        <v>15</v>
      </c>
      <c r="G228" s="32" t="s">
        <v>38</v>
      </c>
      <c r="H228" s="112">
        <v>0</v>
      </c>
      <c r="I228" s="113">
        <v>0</v>
      </c>
      <c r="J228" s="104">
        <v>0</v>
      </c>
      <c r="K228" s="29"/>
    </row>
    <row r="229" spans="1:11" s="22" customFormat="1" ht="15" customHeight="1" x14ac:dyDescent="0.2">
      <c r="A229" s="58"/>
      <c r="B229" s="57"/>
      <c r="C229" s="38" t="s">
        <v>35</v>
      </c>
      <c r="D229" s="31" t="s">
        <v>15</v>
      </c>
      <c r="E229" s="31" t="s">
        <v>15</v>
      </c>
      <c r="F229" s="31" t="s">
        <v>15</v>
      </c>
      <c r="G229" s="32" t="s">
        <v>40</v>
      </c>
      <c r="H229" s="112">
        <v>0</v>
      </c>
      <c r="I229" s="113">
        <v>0</v>
      </c>
      <c r="J229" s="104">
        <v>0</v>
      </c>
      <c r="K229" s="29"/>
    </row>
    <row r="230" spans="1:11" s="22" customFormat="1" ht="15" customHeight="1" x14ac:dyDescent="0.2">
      <c r="A230" s="58"/>
      <c r="B230" s="57"/>
      <c r="C230" s="39" t="s">
        <v>37</v>
      </c>
      <c r="D230" s="98" t="s">
        <v>15</v>
      </c>
      <c r="E230" s="98" t="s">
        <v>15</v>
      </c>
      <c r="F230" s="98" t="s">
        <v>15</v>
      </c>
      <c r="G230" s="40" t="s">
        <v>65</v>
      </c>
      <c r="H230" s="112">
        <v>0</v>
      </c>
      <c r="I230" s="113">
        <v>0</v>
      </c>
      <c r="J230" s="104">
        <v>0</v>
      </c>
      <c r="K230" s="29"/>
    </row>
    <row r="231" spans="1:11" s="22" customFormat="1" ht="15" customHeight="1" x14ac:dyDescent="0.2">
      <c r="A231" s="58"/>
      <c r="B231" s="136" t="s">
        <v>120</v>
      </c>
      <c r="C231" s="137"/>
      <c r="D231" s="137"/>
      <c r="E231" s="137"/>
      <c r="F231" s="137"/>
      <c r="G231" s="138"/>
      <c r="H231" s="119">
        <f>+SUM(H220:H230)</f>
        <v>4888209</v>
      </c>
      <c r="I231" s="114">
        <f>+SUM(I220:I230)</f>
        <v>6044861</v>
      </c>
      <c r="J231" s="70">
        <f>+SUM(J220:J230)</f>
        <v>5870749.5100000007</v>
      </c>
      <c r="K231" s="29"/>
    </row>
    <row r="232" spans="1:11" s="22" customFormat="1" ht="15" customHeight="1" x14ac:dyDescent="0.2">
      <c r="A232" s="58"/>
      <c r="B232" s="142" t="s">
        <v>121</v>
      </c>
      <c r="C232" s="61" t="s">
        <v>14</v>
      </c>
      <c r="D232" s="45" t="s">
        <v>15</v>
      </c>
      <c r="E232" s="45" t="s">
        <v>15</v>
      </c>
      <c r="F232" s="45" t="s">
        <v>15</v>
      </c>
      <c r="G232" s="46" t="s">
        <v>59</v>
      </c>
      <c r="H232" s="116">
        <v>3299621</v>
      </c>
      <c r="I232" s="117">
        <v>3846058</v>
      </c>
      <c r="J232" s="48">
        <v>3841203.3899999997</v>
      </c>
      <c r="K232" s="29"/>
    </row>
    <row r="233" spans="1:11" s="22" customFormat="1" ht="15" customHeight="1" x14ac:dyDescent="0.2">
      <c r="A233" s="58"/>
      <c r="B233" s="143"/>
      <c r="C233" s="38" t="s">
        <v>17</v>
      </c>
      <c r="D233" s="31" t="s">
        <v>15</v>
      </c>
      <c r="E233" s="31" t="s">
        <v>15</v>
      </c>
      <c r="F233" s="31" t="s">
        <v>15</v>
      </c>
      <c r="G233" s="32" t="s">
        <v>60</v>
      </c>
      <c r="H233" s="112">
        <v>205848</v>
      </c>
      <c r="I233" s="113">
        <v>395841</v>
      </c>
      <c r="J233" s="104">
        <v>333513.63</v>
      </c>
      <c r="K233" s="29"/>
    </row>
    <row r="234" spans="1:11" s="22" customFormat="1" ht="15" customHeight="1" x14ac:dyDescent="0.2">
      <c r="A234" s="58"/>
      <c r="B234" s="57"/>
      <c r="C234" s="38" t="s">
        <v>19</v>
      </c>
      <c r="D234" s="31" t="s">
        <v>15</v>
      </c>
      <c r="E234" s="31" t="s">
        <v>15</v>
      </c>
      <c r="F234" s="31" t="s">
        <v>15</v>
      </c>
      <c r="G234" s="32" t="s">
        <v>61</v>
      </c>
      <c r="H234" s="112">
        <v>0</v>
      </c>
      <c r="I234" s="113">
        <v>0</v>
      </c>
      <c r="J234" s="104">
        <v>0</v>
      </c>
      <c r="K234" s="29"/>
    </row>
    <row r="235" spans="1:11" s="22" customFormat="1" ht="15" customHeight="1" x14ac:dyDescent="0.2">
      <c r="A235" s="58"/>
      <c r="B235" s="57"/>
      <c r="C235" s="38" t="s">
        <v>21</v>
      </c>
      <c r="D235" s="31" t="s">
        <v>15</v>
      </c>
      <c r="E235" s="31" t="s">
        <v>15</v>
      </c>
      <c r="F235" s="31" t="s">
        <v>15</v>
      </c>
      <c r="G235" s="32" t="s">
        <v>26</v>
      </c>
      <c r="H235" s="112">
        <v>0</v>
      </c>
      <c r="I235" s="113">
        <v>25651</v>
      </c>
      <c r="J235" s="104">
        <v>23672.82</v>
      </c>
      <c r="K235" s="29"/>
    </row>
    <row r="236" spans="1:11" s="22" customFormat="1" ht="15" customHeight="1" x14ac:dyDescent="0.2">
      <c r="A236" s="58"/>
      <c r="B236" s="57"/>
      <c r="C236" s="38" t="s">
        <v>23</v>
      </c>
      <c r="D236" s="31" t="s">
        <v>15</v>
      </c>
      <c r="E236" s="31" t="s">
        <v>15</v>
      </c>
      <c r="F236" s="31" t="s">
        <v>15</v>
      </c>
      <c r="G236" s="32" t="s">
        <v>62</v>
      </c>
      <c r="H236" s="112">
        <v>0</v>
      </c>
      <c r="I236" s="113">
        <v>0</v>
      </c>
      <c r="J236" s="104">
        <v>0</v>
      </c>
      <c r="K236" s="29"/>
    </row>
    <row r="237" spans="1:11" s="22" customFormat="1" ht="15" customHeight="1" x14ac:dyDescent="0.2">
      <c r="A237" s="58"/>
      <c r="B237" s="57"/>
      <c r="C237" s="38" t="s">
        <v>25</v>
      </c>
      <c r="D237" s="31" t="s">
        <v>15</v>
      </c>
      <c r="E237" s="31" t="s">
        <v>15</v>
      </c>
      <c r="F237" s="31" t="s">
        <v>15</v>
      </c>
      <c r="G237" s="32" t="s">
        <v>63</v>
      </c>
      <c r="H237" s="112">
        <v>3000</v>
      </c>
      <c r="I237" s="113">
        <v>3000</v>
      </c>
      <c r="J237" s="104">
        <v>1779.26</v>
      </c>
      <c r="K237" s="29"/>
    </row>
    <row r="238" spans="1:11" s="22" customFormat="1" ht="15" customHeight="1" x14ac:dyDescent="0.2">
      <c r="A238" s="58"/>
      <c r="B238" s="57"/>
      <c r="C238" s="38" t="s">
        <v>29</v>
      </c>
      <c r="D238" s="31" t="s">
        <v>15</v>
      </c>
      <c r="E238" s="31" t="s">
        <v>15</v>
      </c>
      <c r="F238" s="31" t="s">
        <v>15</v>
      </c>
      <c r="G238" s="32" t="s">
        <v>64</v>
      </c>
      <c r="H238" s="112">
        <v>0</v>
      </c>
      <c r="I238" s="113">
        <v>54503</v>
      </c>
      <c r="J238" s="104">
        <v>52395.25</v>
      </c>
      <c r="K238" s="29"/>
    </row>
    <row r="239" spans="1:11" s="22" customFormat="1" ht="15" customHeight="1" x14ac:dyDescent="0.2">
      <c r="A239" s="58"/>
      <c r="B239" s="57"/>
      <c r="C239" s="38" t="s">
        <v>31</v>
      </c>
      <c r="D239" s="31" t="s">
        <v>15</v>
      </c>
      <c r="E239" s="31" t="s">
        <v>15</v>
      </c>
      <c r="F239" s="31" t="s">
        <v>15</v>
      </c>
      <c r="G239" s="32" t="s">
        <v>36</v>
      </c>
      <c r="H239" s="112">
        <v>0</v>
      </c>
      <c r="I239" s="113">
        <v>0</v>
      </c>
      <c r="J239" s="104">
        <v>0</v>
      </c>
      <c r="K239" s="29"/>
    </row>
    <row r="240" spans="1:11" s="22" customFormat="1" ht="15" customHeight="1" x14ac:dyDescent="0.2">
      <c r="A240" s="58"/>
      <c r="B240" s="57"/>
      <c r="C240" s="38" t="s">
        <v>33</v>
      </c>
      <c r="D240" s="31" t="s">
        <v>15</v>
      </c>
      <c r="E240" s="31" t="s">
        <v>15</v>
      </c>
      <c r="F240" s="31" t="s">
        <v>15</v>
      </c>
      <c r="G240" s="32" t="s">
        <v>38</v>
      </c>
      <c r="H240" s="112">
        <v>0</v>
      </c>
      <c r="I240" s="113">
        <v>0</v>
      </c>
      <c r="J240" s="104">
        <v>0</v>
      </c>
      <c r="K240" s="29"/>
    </row>
    <row r="241" spans="1:11" s="22" customFormat="1" ht="15" customHeight="1" x14ac:dyDescent="0.2">
      <c r="A241" s="58"/>
      <c r="B241" s="57"/>
      <c r="C241" s="38" t="s">
        <v>35</v>
      </c>
      <c r="D241" s="31" t="s">
        <v>15</v>
      </c>
      <c r="E241" s="31" t="s">
        <v>15</v>
      </c>
      <c r="F241" s="31" t="s">
        <v>15</v>
      </c>
      <c r="G241" s="32" t="s">
        <v>40</v>
      </c>
      <c r="H241" s="112">
        <v>0</v>
      </c>
      <c r="I241" s="113">
        <v>0</v>
      </c>
      <c r="J241" s="104">
        <v>0</v>
      </c>
      <c r="K241" s="29"/>
    </row>
    <row r="242" spans="1:11" s="22" customFormat="1" ht="15" customHeight="1" x14ac:dyDescent="0.2">
      <c r="A242" s="58"/>
      <c r="B242" s="57"/>
      <c r="C242" s="39" t="s">
        <v>37</v>
      </c>
      <c r="D242" s="98" t="s">
        <v>15</v>
      </c>
      <c r="E242" s="98" t="s">
        <v>15</v>
      </c>
      <c r="F242" s="98" t="s">
        <v>15</v>
      </c>
      <c r="G242" s="40" t="s">
        <v>65</v>
      </c>
      <c r="H242" s="112">
        <v>0</v>
      </c>
      <c r="I242" s="113">
        <v>0</v>
      </c>
      <c r="J242" s="104">
        <v>0</v>
      </c>
      <c r="K242" s="29"/>
    </row>
    <row r="243" spans="1:11" s="22" customFormat="1" ht="15" customHeight="1" x14ac:dyDescent="0.2">
      <c r="A243" s="58"/>
      <c r="B243" s="136" t="s">
        <v>122</v>
      </c>
      <c r="C243" s="137"/>
      <c r="D243" s="137"/>
      <c r="E243" s="137"/>
      <c r="F243" s="137"/>
      <c r="G243" s="138"/>
      <c r="H243" s="119">
        <f>+SUM(H232:H242)</f>
        <v>3508469</v>
      </c>
      <c r="I243" s="114">
        <f>+SUM(I232:I242)</f>
        <v>4325053</v>
      </c>
      <c r="J243" s="70">
        <f>+SUM(J232:J242)</f>
        <v>4252564.3499999996</v>
      </c>
      <c r="K243" s="29"/>
    </row>
    <row r="244" spans="1:11" s="22" customFormat="1" ht="15" customHeight="1" x14ac:dyDescent="0.2">
      <c r="A244" s="58"/>
      <c r="B244" s="142" t="s">
        <v>123</v>
      </c>
      <c r="C244" s="61" t="s">
        <v>14</v>
      </c>
      <c r="D244" s="45" t="s">
        <v>15</v>
      </c>
      <c r="E244" s="45" t="s">
        <v>15</v>
      </c>
      <c r="F244" s="45" t="s">
        <v>15</v>
      </c>
      <c r="G244" s="46" t="s">
        <v>59</v>
      </c>
      <c r="H244" s="116">
        <v>3094707</v>
      </c>
      <c r="I244" s="117">
        <v>3515153</v>
      </c>
      <c r="J244" s="48">
        <v>3508420.91</v>
      </c>
      <c r="K244" s="29"/>
    </row>
    <row r="245" spans="1:11" s="22" customFormat="1" ht="15" customHeight="1" x14ac:dyDescent="0.2">
      <c r="A245" s="58"/>
      <c r="B245" s="143"/>
      <c r="C245" s="38" t="s">
        <v>17</v>
      </c>
      <c r="D245" s="31" t="s">
        <v>15</v>
      </c>
      <c r="E245" s="31" t="s">
        <v>15</v>
      </c>
      <c r="F245" s="31" t="s">
        <v>15</v>
      </c>
      <c r="G245" s="32" t="s">
        <v>60</v>
      </c>
      <c r="H245" s="112">
        <v>103530</v>
      </c>
      <c r="I245" s="113">
        <v>467556</v>
      </c>
      <c r="J245" s="104">
        <v>369804.14</v>
      </c>
      <c r="K245" s="29"/>
    </row>
    <row r="246" spans="1:11" s="22" customFormat="1" ht="15" customHeight="1" x14ac:dyDescent="0.2">
      <c r="A246" s="58"/>
      <c r="B246" s="57"/>
      <c r="C246" s="38" t="s">
        <v>19</v>
      </c>
      <c r="D246" s="31" t="s">
        <v>15</v>
      </c>
      <c r="E246" s="31" t="s">
        <v>15</v>
      </c>
      <c r="F246" s="31" t="s">
        <v>15</v>
      </c>
      <c r="G246" s="32" t="s">
        <v>61</v>
      </c>
      <c r="H246" s="112">
        <v>0</v>
      </c>
      <c r="I246" s="113">
        <v>0</v>
      </c>
      <c r="J246" s="104">
        <v>0</v>
      </c>
      <c r="K246" s="29"/>
    </row>
    <row r="247" spans="1:11" s="22" customFormat="1" ht="15" customHeight="1" x14ac:dyDescent="0.2">
      <c r="A247" s="58"/>
      <c r="B247" s="57"/>
      <c r="C247" s="38" t="s">
        <v>21</v>
      </c>
      <c r="D247" s="31" t="s">
        <v>15</v>
      </c>
      <c r="E247" s="31" t="s">
        <v>15</v>
      </c>
      <c r="F247" s="31" t="s">
        <v>15</v>
      </c>
      <c r="G247" s="32" t="s">
        <v>26</v>
      </c>
      <c r="H247" s="112">
        <v>0</v>
      </c>
      <c r="I247" s="113">
        <v>13229</v>
      </c>
      <c r="J247" s="104">
        <v>12260.02</v>
      </c>
      <c r="K247" s="29"/>
    </row>
    <row r="248" spans="1:11" s="22" customFormat="1" ht="15" customHeight="1" x14ac:dyDescent="0.2">
      <c r="A248" s="58"/>
      <c r="B248" s="57"/>
      <c r="C248" s="38" t="s">
        <v>23</v>
      </c>
      <c r="D248" s="31" t="s">
        <v>15</v>
      </c>
      <c r="E248" s="31" t="s">
        <v>15</v>
      </c>
      <c r="F248" s="31" t="s">
        <v>15</v>
      </c>
      <c r="G248" s="32" t="s">
        <v>62</v>
      </c>
      <c r="H248" s="112">
        <v>0</v>
      </c>
      <c r="I248" s="113">
        <v>0</v>
      </c>
      <c r="J248" s="104">
        <v>0</v>
      </c>
      <c r="K248" s="29"/>
    </row>
    <row r="249" spans="1:11" s="22" customFormat="1" ht="15" customHeight="1" x14ac:dyDescent="0.2">
      <c r="A249" s="58"/>
      <c r="B249" s="57"/>
      <c r="C249" s="38" t="s">
        <v>25</v>
      </c>
      <c r="D249" s="31" t="s">
        <v>15</v>
      </c>
      <c r="E249" s="31" t="s">
        <v>15</v>
      </c>
      <c r="F249" s="31" t="s">
        <v>15</v>
      </c>
      <c r="G249" s="32" t="s">
        <v>63</v>
      </c>
      <c r="H249" s="112">
        <v>0</v>
      </c>
      <c r="I249" s="113">
        <v>0</v>
      </c>
      <c r="J249" s="104">
        <v>0</v>
      </c>
      <c r="K249" s="29"/>
    </row>
    <row r="250" spans="1:11" s="22" customFormat="1" ht="15" customHeight="1" x14ac:dyDescent="0.2">
      <c r="A250" s="58"/>
      <c r="B250" s="57"/>
      <c r="C250" s="38" t="s">
        <v>29</v>
      </c>
      <c r="D250" s="31" t="s">
        <v>15</v>
      </c>
      <c r="E250" s="31" t="s">
        <v>15</v>
      </c>
      <c r="F250" s="31" t="s">
        <v>15</v>
      </c>
      <c r="G250" s="32" t="s">
        <v>64</v>
      </c>
      <c r="H250" s="112">
        <v>0</v>
      </c>
      <c r="I250" s="113">
        <v>41205</v>
      </c>
      <c r="J250" s="104">
        <v>39542.5</v>
      </c>
      <c r="K250" s="29"/>
    </row>
    <row r="251" spans="1:11" s="22" customFormat="1" ht="15" customHeight="1" x14ac:dyDescent="0.2">
      <c r="A251" s="58"/>
      <c r="B251" s="57"/>
      <c r="C251" s="38" t="s">
        <v>31</v>
      </c>
      <c r="D251" s="31" t="s">
        <v>15</v>
      </c>
      <c r="E251" s="31" t="s">
        <v>15</v>
      </c>
      <c r="F251" s="31" t="s">
        <v>15</v>
      </c>
      <c r="G251" s="32" t="s">
        <v>36</v>
      </c>
      <c r="H251" s="112">
        <v>0</v>
      </c>
      <c r="I251" s="113">
        <v>0</v>
      </c>
      <c r="J251" s="104">
        <v>0</v>
      </c>
      <c r="K251" s="29"/>
    </row>
    <row r="252" spans="1:11" s="22" customFormat="1" ht="15" customHeight="1" x14ac:dyDescent="0.2">
      <c r="A252" s="58"/>
      <c r="B252" s="57"/>
      <c r="C252" s="38" t="s">
        <v>33</v>
      </c>
      <c r="D252" s="31" t="s">
        <v>15</v>
      </c>
      <c r="E252" s="31" t="s">
        <v>15</v>
      </c>
      <c r="F252" s="31" t="s">
        <v>15</v>
      </c>
      <c r="G252" s="32" t="s">
        <v>38</v>
      </c>
      <c r="H252" s="112">
        <v>0</v>
      </c>
      <c r="I252" s="113">
        <v>0</v>
      </c>
      <c r="J252" s="104">
        <v>0</v>
      </c>
      <c r="K252" s="29"/>
    </row>
    <row r="253" spans="1:11" s="22" customFormat="1" ht="15" customHeight="1" x14ac:dyDescent="0.2">
      <c r="A253" s="58"/>
      <c r="B253" s="57"/>
      <c r="C253" s="38" t="s">
        <v>35</v>
      </c>
      <c r="D253" s="31" t="s">
        <v>15</v>
      </c>
      <c r="E253" s="31" t="s">
        <v>15</v>
      </c>
      <c r="F253" s="31" t="s">
        <v>15</v>
      </c>
      <c r="G253" s="32" t="s">
        <v>40</v>
      </c>
      <c r="H253" s="112">
        <v>0</v>
      </c>
      <c r="I253" s="113">
        <v>0</v>
      </c>
      <c r="J253" s="104">
        <v>0</v>
      </c>
      <c r="K253" s="29"/>
    </row>
    <row r="254" spans="1:11" s="22" customFormat="1" ht="15" customHeight="1" x14ac:dyDescent="0.2">
      <c r="A254" s="58"/>
      <c r="B254" s="57"/>
      <c r="C254" s="39" t="s">
        <v>37</v>
      </c>
      <c r="D254" s="98" t="s">
        <v>15</v>
      </c>
      <c r="E254" s="98" t="s">
        <v>15</v>
      </c>
      <c r="F254" s="98" t="s">
        <v>15</v>
      </c>
      <c r="G254" s="40" t="s">
        <v>65</v>
      </c>
      <c r="H254" s="112">
        <v>0</v>
      </c>
      <c r="I254" s="113">
        <v>0</v>
      </c>
      <c r="J254" s="104">
        <v>0</v>
      </c>
      <c r="K254" s="29"/>
    </row>
    <row r="255" spans="1:11" s="22" customFormat="1" ht="15" customHeight="1" x14ac:dyDescent="0.2">
      <c r="A255" s="58"/>
      <c r="B255" s="136" t="s">
        <v>124</v>
      </c>
      <c r="C255" s="137"/>
      <c r="D255" s="137"/>
      <c r="E255" s="137"/>
      <c r="F255" s="137"/>
      <c r="G255" s="138"/>
      <c r="H255" s="119">
        <f>+SUM(H244:H254)</f>
        <v>3198237</v>
      </c>
      <c r="I255" s="114">
        <f>+SUM(I244:I254)</f>
        <v>4037143</v>
      </c>
      <c r="J255" s="70">
        <f>+SUM(J244:J254)</f>
        <v>3930027.5700000003</v>
      </c>
      <c r="K255" s="29"/>
    </row>
    <row r="256" spans="1:11" s="22" customFormat="1" ht="15" customHeight="1" x14ac:dyDescent="0.2">
      <c r="A256" s="58"/>
      <c r="B256" s="142" t="s">
        <v>125</v>
      </c>
      <c r="C256" s="61" t="s">
        <v>14</v>
      </c>
      <c r="D256" s="45" t="s">
        <v>15</v>
      </c>
      <c r="E256" s="45" t="s">
        <v>15</v>
      </c>
      <c r="F256" s="45" t="s">
        <v>15</v>
      </c>
      <c r="G256" s="46" t="s">
        <v>59</v>
      </c>
      <c r="H256" s="116">
        <v>9267505</v>
      </c>
      <c r="I256" s="117">
        <v>10537016</v>
      </c>
      <c r="J256" s="48">
        <v>10516645.91</v>
      </c>
      <c r="K256" s="29"/>
    </row>
    <row r="257" spans="1:11" s="22" customFormat="1" ht="15" customHeight="1" x14ac:dyDescent="0.2">
      <c r="A257" s="58"/>
      <c r="B257" s="143"/>
      <c r="C257" s="38" t="s">
        <v>17</v>
      </c>
      <c r="D257" s="31" t="s">
        <v>15</v>
      </c>
      <c r="E257" s="31" t="s">
        <v>15</v>
      </c>
      <c r="F257" s="31" t="s">
        <v>15</v>
      </c>
      <c r="G257" s="32" t="s">
        <v>60</v>
      </c>
      <c r="H257" s="112">
        <v>266529</v>
      </c>
      <c r="I257" s="113">
        <v>713084</v>
      </c>
      <c r="J257" s="104">
        <v>570649.94999999995</v>
      </c>
      <c r="K257" s="29"/>
    </row>
    <row r="258" spans="1:11" s="22" customFormat="1" ht="15" customHeight="1" x14ac:dyDescent="0.2">
      <c r="A258" s="58"/>
      <c r="B258" s="57"/>
      <c r="C258" s="38" t="s">
        <v>19</v>
      </c>
      <c r="D258" s="31" t="s">
        <v>15</v>
      </c>
      <c r="E258" s="31" t="s">
        <v>15</v>
      </c>
      <c r="F258" s="31" t="s">
        <v>15</v>
      </c>
      <c r="G258" s="32" t="s">
        <v>61</v>
      </c>
      <c r="H258" s="112">
        <v>0</v>
      </c>
      <c r="I258" s="113">
        <v>0</v>
      </c>
      <c r="J258" s="104">
        <v>0</v>
      </c>
      <c r="K258" s="29"/>
    </row>
    <row r="259" spans="1:11" s="22" customFormat="1" ht="15" customHeight="1" x14ac:dyDescent="0.2">
      <c r="A259" s="58"/>
      <c r="B259" s="57"/>
      <c r="C259" s="38" t="s">
        <v>21</v>
      </c>
      <c r="D259" s="31" t="s">
        <v>15</v>
      </c>
      <c r="E259" s="31" t="s">
        <v>15</v>
      </c>
      <c r="F259" s="31" t="s">
        <v>15</v>
      </c>
      <c r="G259" s="32" t="s">
        <v>26</v>
      </c>
      <c r="H259" s="112">
        <v>0</v>
      </c>
      <c r="I259" s="113">
        <v>136187</v>
      </c>
      <c r="J259" s="104">
        <v>133281.43</v>
      </c>
      <c r="K259" s="29"/>
    </row>
    <row r="260" spans="1:11" s="22" customFormat="1" ht="15" customHeight="1" x14ac:dyDescent="0.2">
      <c r="A260" s="58"/>
      <c r="B260" s="57"/>
      <c r="C260" s="38" t="s">
        <v>23</v>
      </c>
      <c r="D260" s="31" t="s">
        <v>15</v>
      </c>
      <c r="E260" s="31" t="s">
        <v>15</v>
      </c>
      <c r="F260" s="31" t="s">
        <v>15</v>
      </c>
      <c r="G260" s="32" t="s">
        <v>62</v>
      </c>
      <c r="H260" s="112">
        <v>0</v>
      </c>
      <c r="I260" s="113">
        <v>0</v>
      </c>
      <c r="J260" s="104">
        <v>0</v>
      </c>
      <c r="K260" s="29"/>
    </row>
    <row r="261" spans="1:11" s="22" customFormat="1" ht="15" customHeight="1" x14ac:dyDescent="0.2">
      <c r="A261" s="58"/>
      <c r="B261" s="57"/>
      <c r="C261" s="38" t="s">
        <v>25</v>
      </c>
      <c r="D261" s="31" t="s">
        <v>15</v>
      </c>
      <c r="E261" s="31" t="s">
        <v>15</v>
      </c>
      <c r="F261" s="31" t="s">
        <v>15</v>
      </c>
      <c r="G261" s="32" t="s">
        <v>63</v>
      </c>
      <c r="H261" s="112">
        <v>0</v>
      </c>
      <c r="I261" s="113">
        <v>5423</v>
      </c>
      <c r="J261" s="104">
        <v>5410.29</v>
      </c>
      <c r="K261" s="29"/>
    </row>
    <row r="262" spans="1:11" s="22" customFormat="1" ht="15" customHeight="1" x14ac:dyDescent="0.2">
      <c r="A262" s="58"/>
      <c r="B262" s="57"/>
      <c r="C262" s="38" t="s">
        <v>29</v>
      </c>
      <c r="D262" s="31" t="s">
        <v>15</v>
      </c>
      <c r="E262" s="31" t="s">
        <v>15</v>
      </c>
      <c r="F262" s="31" t="s">
        <v>15</v>
      </c>
      <c r="G262" s="32" t="s">
        <v>64</v>
      </c>
      <c r="H262" s="112">
        <v>0</v>
      </c>
      <c r="I262" s="113">
        <v>175491</v>
      </c>
      <c r="J262" s="104">
        <v>171138.61000000002</v>
      </c>
      <c r="K262" s="29"/>
    </row>
    <row r="263" spans="1:11" s="22" customFormat="1" ht="15" customHeight="1" x14ac:dyDescent="0.2">
      <c r="A263" s="58"/>
      <c r="B263" s="57"/>
      <c r="C263" s="38" t="s">
        <v>31</v>
      </c>
      <c r="D263" s="31" t="s">
        <v>15</v>
      </c>
      <c r="E263" s="31" t="s">
        <v>15</v>
      </c>
      <c r="F263" s="31" t="s">
        <v>15</v>
      </c>
      <c r="G263" s="32" t="s">
        <v>36</v>
      </c>
      <c r="H263" s="112">
        <v>0</v>
      </c>
      <c r="I263" s="113">
        <v>0</v>
      </c>
      <c r="J263" s="104">
        <v>0</v>
      </c>
      <c r="K263" s="29"/>
    </row>
    <row r="264" spans="1:11" s="22" customFormat="1" ht="15" customHeight="1" x14ac:dyDescent="0.2">
      <c r="A264" s="58"/>
      <c r="B264" s="57"/>
      <c r="C264" s="38" t="s">
        <v>33</v>
      </c>
      <c r="D264" s="31" t="s">
        <v>15</v>
      </c>
      <c r="E264" s="31" t="s">
        <v>15</v>
      </c>
      <c r="F264" s="31" t="s">
        <v>15</v>
      </c>
      <c r="G264" s="32" t="s">
        <v>38</v>
      </c>
      <c r="H264" s="112">
        <v>0</v>
      </c>
      <c r="I264" s="113">
        <v>0</v>
      </c>
      <c r="J264" s="104">
        <v>0</v>
      </c>
      <c r="K264" s="29"/>
    </row>
    <row r="265" spans="1:11" s="22" customFormat="1" ht="15" customHeight="1" x14ac:dyDescent="0.2">
      <c r="A265" s="58"/>
      <c r="B265" s="57"/>
      <c r="C265" s="38" t="s">
        <v>35</v>
      </c>
      <c r="D265" s="31" t="s">
        <v>15</v>
      </c>
      <c r="E265" s="31" t="s">
        <v>15</v>
      </c>
      <c r="F265" s="31" t="s">
        <v>15</v>
      </c>
      <c r="G265" s="32" t="s">
        <v>40</v>
      </c>
      <c r="H265" s="112">
        <v>0</v>
      </c>
      <c r="I265" s="113">
        <v>0</v>
      </c>
      <c r="J265" s="104">
        <v>0</v>
      </c>
      <c r="K265" s="29"/>
    </row>
    <row r="266" spans="1:11" s="22" customFormat="1" ht="15" customHeight="1" x14ac:dyDescent="0.2">
      <c r="A266" s="58"/>
      <c r="B266" s="57"/>
      <c r="C266" s="39" t="s">
        <v>37</v>
      </c>
      <c r="D266" s="98" t="s">
        <v>15</v>
      </c>
      <c r="E266" s="98" t="s">
        <v>15</v>
      </c>
      <c r="F266" s="98" t="s">
        <v>15</v>
      </c>
      <c r="G266" s="40" t="s">
        <v>65</v>
      </c>
      <c r="H266" s="112">
        <v>0</v>
      </c>
      <c r="I266" s="113">
        <v>0</v>
      </c>
      <c r="J266" s="104">
        <v>0</v>
      </c>
      <c r="K266" s="29"/>
    </row>
    <row r="267" spans="1:11" s="22" customFormat="1" ht="15" customHeight="1" x14ac:dyDescent="0.2">
      <c r="A267" s="58"/>
      <c r="B267" s="136" t="s">
        <v>126</v>
      </c>
      <c r="C267" s="137"/>
      <c r="D267" s="137"/>
      <c r="E267" s="137"/>
      <c r="F267" s="137"/>
      <c r="G267" s="138"/>
      <c r="H267" s="119">
        <f>+SUM(H256:H266)</f>
        <v>9534034</v>
      </c>
      <c r="I267" s="114">
        <f>+SUM(I256:I266)</f>
        <v>11567201</v>
      </c>
      <c r="J267" s="70">
        <f>+SUM(J256:J266)</f>
        <v>11397126.189999998</v>
      </c>
      <c r="K267" s="29"/>
    </row>
    <row r="268" spans="1:11" s="22" customFormat="1" ht="15" customHeight="1" x14ac:dyDescent="0.2">
      <c r="A268" s="58"/>
      <c r="B268" s="142" t="s">
        <v>127</v>
      </c>
      <c r="C268" s="61" t="s">
        <v>14</v>
      </c>
      <c r="D268" s="45" t="s">
        <v>15</v>
      </c>
      <c r="E268" s="45" t="s">
        <v>15</v>
      </c>
      <c r="F268" s="45" t="s">
        <v>15</v>
      </c>
      <c r="G268" s="46" t="s">
        <v>59</v>
      </c>
      <c r="H268" s="116">
        <v>9798948</v>
      </c>
      <c r="I268" s="117">
        <v>11121713</v>
      </c>
      <c r="J268" s="48">
        <v>11110547.219999999</v>
      </c>
      <c r="K268" s="29"/>
    </row>
    <row r="269" spans="1:11" s="22" customFormat="1" ht="15" customHeight="1" x14ac:dyDescent="0.2">
      <c r="A269" s="58"/>
      <c r="B269" s="143"/>
      <c r="C269" s="38" t="s">
        <v>17</v>
      </c>
      <c r="D269" s="31" t="s">
        <v>15</v>
      </c>
      <c r="E269" s="31" t="s">
        <v>15</v>
      </c>
      <c r="F269" s="31" t="s">
        <v>15</v>
      </c>
      <c r="G269" s="32" t="s">
        <v>60</v>
      </c>
      <c r="H269" s="112">
        <v>372905</v>
      </c>
      <c r="I269" s="113">
        <v>880875</v>
      </c>
      <c r="J269" s="104">
        <v>768920.69</v>
      </c>
      <c r="K269" s="29"/>
    </row>
    <row r="270" spans="1:11" s="22" customFormat="1" ht="15" customHeight="1" x14ac:dyDescent="0.2">
      <c r="A270" s="58"/>
      <c r="B270" s="57"/>
      <c r="C270" s="38" t="s">
        <v>19</v>
      </c>
      <c r="D270" s="31" t="s">
        <v>15</v>
      </c>
      <c r="E270" s="31" t="s">
        <v>15</v>
      </c>
      <c r="F270" s="31" t="s">
        <v>15</v>
      </c>
      <c r="G270" s="32" t="s">
        <v>61</v>
      </c>
      <c r="H270" s="112">
        <v>0</v>
      </c>
      <c r="I270" s="113">
        <v>0</v>
      </c>
      <c r="J270" s="104">
        <v>0</v>
      </c>
      <c r="K270" s="29"/>
    </row>
    <row r="271" spans="1:11" s="22" customFormat="1" ht="15" customHeight="1" x14ac:dyDescent="0.2">
      <c r="A271" s="58"/>
      <c r="B271" s="57"/>
      <c r="C271" s="38" t="s">
        <v>21</v>
      </c>
      <c r="D271" s="31" t="s">
        <v>15</v>
      </c>
      <c r="E271" s="31" t="s">
        <v>15</v>
      </c>
      <c r="F271" s="31" t="s">
        <v>15</v>
      </c>
      <c r="G271" s="32" t="s">
        <v>26</v>
      </c>
      <c r="H271" s="112">
        <v>0</v>
      </c>
      <c r="I271" s="113">
        <v>159074</v>
      </c>
      <c r="J271" s="104">
        <v>156356.24</v>
      </c>
      <c r="K271" s="29"/>
    </row>
    <row r="272" spans="1:11" s="22" customFormat="1" ht="15" customHeight="1" x14ac:dyDescent="0.2">
      <c r="A272" s="58"/>
      <c r="B272" s="57"/>
      <c r="C272" s="38" t="s">
        <v>23</v>
      </c>
      <c r="D272" s="31" t="s">
        <v>15</v>
      </c>
      <c r="E272" s="31" t="s">
        <v>15</v>
      </c>
      <c r="F272" s="31" t="s">
        <v>15</v>
      </c>
      <c r="G272" s="32" t="s">
        <v>62</v>
      </c>
      <c r="H272" s="112">
        <v>0</v>
      </c>
      <c r="I272" s="113">
        <v>0</v>
      </c>
      <c r="J272" s="104">
        <v>0</v>
      </c>
      <c r="K272" s="29"/>
    </row>
    <row r="273" spans="1:11" s="22" customFormat="1" ht="15" customHeight="1" x14ac:dyDescent="0.2">
      <c r="A273" s="58"/>
      <c r="B273" s="57"/>
      <c r="C273" s="38" t="s">
        <v>25</v>
      </c>
      <c r="D273" s="31" t="s">
        <v>15</v>
      </c>
      <c r="E273" s="31" t="s">
        <v>15</v>
      </c>
      <c r="F273" s="31" t="s">
        <v>15</v>
      </c>
      <c r="G273" s="32" t="s">
        <v>63</v>
      </c>
      <c r="H273" s="112">
        <v>0</v>
      </c>
      <c r="I273" s="113">
        <v>0</v>
      </c>
      <c r="J273" s="104">
        <v>0</v>
      </c>
      <c r="K273" s="29"/>
    </row>
    <row r="274" spans="1:11" s="22" customFormat="1" ht="15" customHeight="1" x14ac:dyDescent="0.2">
      <c r="A274" s="58"/>
      <c r="B274" s="57"/>
      <c r="C274" s="38" t="s">
        <v>29</v>
      </c>
      <c r="D274" s="31" t="s">
        <v>15</v>
      </c>
      <c r="E274" s="31" t="s">
        <v>15</v>
      </c>
      <c r="F274" s="31" t="s">
        <v>15</v>
      </c>
      <c r="G274" s="32" t="s">
        <v>64</v>
      </c>
      <c r="H274" s="112">
        <v>12500</v>
      </c>
      <c r="I274" s="113">
        <v>243639</v>
      </c>
      <c r="J274" s="104">
        <v>237769.36999999997</v>
      </c>
      <c r="K274" s="29"/>
    </row>
    <row r="275" spans="1:11" s="22" customFormat="1" ht="15" customHeight="1" x14ac:dyDescent="0.2">
      <c r="A275" s="58"/>
      <c r="B275" s="57"/>
      <c r="C275" s="38" t="s">
        <v>31</v>
      </c>
      <c r="D275" s="31" t="s">
        <v>15</v>
      </c>
      <c r="E275" s="31" t="s">
        <v>15</v>
      </c>
      <c r="F275" s="31" t="s">
        <v>15</v>
      </c>
      <c r="G275" s="32" t="s">
        <v>36</v>
      </c>
      <c r="H275" s="112">
        <v>0</v>
      </c>
      <c r="I275" s="113">
        <v>0</v>
      </c>
      <c r="J275" s="104">
        <v>0</v>
      </c>
      <c r="K275" s="29"/>
    </row>
    <row r="276" spans="1:11" s="22" customFormat="1" ht="15" customHeight="1" x14ac:dyDescent="0.2">
      <c r="A276" s="58"/>
      <c r="B276" s="57"/>
      <c r="C276" s="38" t="s">
        <v>33</v>
      </c>
      <c r="D276" s="31" t="s">
        <v>15</v>
      </c>
      <c r="E276" s="31" t="s">
        <v>15</v>
      </c>
      <c r="F276" s="31" t="s">
        <v>15</v>
      </c>
      <c r="G276" s="32" t="s">
        <v>38</v>
      </c>
      <c r="H276" s="112">
        <v>0</v>
      </c>
      <c r="I276" s="113">
        <v>0</v>
      </c>
      <c r="J276" s="104">
        <v>0</v>
      </c>
      <c r="K276" s="29"/>
    </row>
    <row r="277" spans="1:11" s="22" customFormat="1" ht="15" customHeight="1" x14ac:dyDescent="0.2">
      <c r="A277" s="58"/>
      <c r="B277" s="57"/>
      <c r="C277" s="38" t="s">
        <v>35</v>
      </c>
      <c r="D277" s="31" t="s">
        <v>15</v>
      </c>
      <c r="E277" s="31" t="s">
        <v>15</v>
      </c>
      <c r="F277" s="31" t="s">
        <v>15</v>
      </c>
      <c r="G277" s="32" t="s">
        <v>40</v>
      </c>
      <c r="H277" s="112">
        <v>0</v>
      </c>
      <c r="I277" s="113">
        <v>0</v>
      </c>
      <c r="J277" s="104">
        <v>0</v>
      </c>
      <c r="K277" s="29"/>
    </row>
    <row r="278" spans="1:11" s="22" customFormat="1" ht="15" customHeight="1" x14ac:dyDescent="0.2">
      <c r="A278" s="58"/>
      <c r="B278" s="57"/>
      <c r="C278" s="39" t="s">
        <v>37</v>
      </c>
      <c r="D278" s="98" t="s">
        <v>15</v>
      </c>
      <c r="E278" s="98" t="s">
        <v>15</v>
      </c>
      <c r="F278" s="98" t="s">
        <v>15</v>
      </c>
      <c r="G278" s="40" t="s">
        <v>65</v>
      </c>
      <c r="H278" s="112">
        <v>0</v>
      </c>
      <c r="I278" s="113">
        <v>0</v>
      </c>
      <c r="J278" s="104">
        <v>0</v>
      </c>
      <c r="K278" s="29"/>
    </row>
    <row r="279" spans="1:11" s="22" customFormat="1" ht="15" customHeight="1" x14ac:dyDescent="0.2">
      <c r="A279" s="58"/>
      <c r="B279" s="136" t="s">
        <v>165</v>
      </c>
      <c r="C279" s="137"/>
      <c r="D279" s="137"/>
      <c r="E279" s="137"/>
      <c r="F279" s="137"/>
      <c r="G279" s="138"/>
      <c r="H279" s="119">
        <f>+SUM(H268:H278)</f>
        <v>10184353</v>
      </c>
      <c r="I279" s="114">
        <f>+SUM(I268:I278)</f>
        <v>12405301</v>
      </c>
      <c r="J279" s="70">
        <f>+SUM(J268:J278)</f>
        <v>12273593.519999998</v>
      </c>
      <c r="K279" s="29"/>
    </row>
    <row r="280" spans="1:11" s="22" customFormat="1" ht="15" customHeight="1" x14ac:dyDescent="0.2">
      <c r="A280" s="58"/>
      <c r="B280" s="142" t="s">
        <v>129</v>
      </c>
      <c r="C280" s="61" t="s">
        <v>14</v>
      </c>
      <c r="D280" s="45" t="s">
        <v>15</v>
      </c>
      <c r="E280" s="45" t="s">
        <v>15</v>
      </c>
      <c r="F280" s="45" t="s">
        <v>15</v>
      </c>
      <c r="G280" s="46" t="s">
        <v>59</v>
      </c>
      <c r="H280" s="116">
        <v>6029002</v>
      </c>
      <c r="I280" s="117">
        <v>6861705</v>
      </c>
      <c r="J280" s="48">
        <v>6847240.4500000002</v>
      </c>
      <c r="K280" s="29"/>
    </row>
    <row r="281" spans="1:11" s="22" customFormat="1" ht="15" customHeight="1" x14ac:dyDescent="0.2">
      <c r="A281" s="58"/>
      <c r="B281" s="143"/>
      <c r="C281" s="38" t="s">
        <v>17</v>
      </c>
      <c r="D281" s="31" t="s">
        <v>15</v>
      </c>
      <c r="E281" s="31" t="s">
        <v>15</v>
      </c>
      <c r="F281" s="31" t="s">
        <v>15</v>
      </c>
      <c r="G281" s="32" t="s">
        <v>60</v>
      </c>
      <c r="H281" s="112">
        <v>231338</v>
      </c>
      <c r="I281" s="113">
        <v>792685</v>
      </c>
      <c r="J281" s="104">
        <v>661594.74</v>
      </c>
      <c r="K281" s="29"/>
    </row>
    <row r="282" spans="1:11" s="22" customFormat="1" ht="15" customHeight="1" x14ac:dyDescent="0.2">
      <c r="A282" s="58"/>
      <c r="B282" s="57"/>
      <c r="C282" s="38" t="s">
        <v>19</v>
      </c>
      <c r="D282" s="31" t="s">
        <v>15</v>
      </c>
      <c r="E282" s="31" t="s">
        <v>15</v>
      </c>
      <c r="F282" s="31" t="s">
        <v>15</v>
      </c>
      <c r="G282" s="32" t="s">
        <v>61</v>
      </c>
      <c r="H282" s="112">
        <v>0</v>
      </c>
      <c r="I282" s="113">
        <v>0</v>
      </c>
      <c r="J282" s="104">
        <v>0</v>
      </c>
      <c r="K282" s="29"/>
    </row>
    <row r="283" spans="1:11" s="22" customFormat="1" ht="15" customHeight="1" x14ac:dyDescent="0.2">
      <c r="A283" s="58"/>
      <c r="B283" s="57"/>
      <c r="C283" s="38" t="s">
        <v>21</v>
      </c>
      <c r="D283" s="31" t="s">
        <v>15</v>
      </c>
      <c r="E283" s="31" t="s">
        <v>15</v>
      </c>
      <c r="F283" s="31" t="s">
        <v>15</v>
      </c>
      <c r="G283" s="32" t="s">
        <v>26</v>
      </c>
      <c r="H283" s="112">
        <v>400</v>
      </c>
      <c r="I283" s="113">
        <v>156622</v>
      </c>
      <c r="J283" s="104">
        <v>142348.45000000001</v>
      </c>
      <c r="K283" s="29"/>
    </row>
    <row r="284" spans="1:11" s="22" customFormat="1" ht="15" customHeight="1" x14ac:dyDescent="0.2">
      <c r="A284" s="58"/>
      <c r="B284" s="57"/>
      <c r="C284" s="38" t="s">
        <v>23</v>
      </c>
      <c r="D284" s="31" t="s">
        <v>15</v>
      </c>
      <c r="E284" s="31" t="s">
        <v>15</v>
      </c>
      <c r="F284" s="31" t="s">
        <v>15</v>
      </c>
      <c r="G284" s="32" t="s">
        <v>62</v>
      </c>
      <c r="H284" s="112">
        <v>0</v>
      </c>
      <c r="I284" s="113">
        <v>0</v>
      </c>
      <c r="J284" s="104">
        <v>0</v>
      </c>
      <c r="K284" s="29"/>
    </row>
    <row r="285" spans="1:11" s="22" customFormat="1" ht="15" customHeight="1" x14ac:dyDescent="0.2">
      <c r="A285" s="58"/>
      <c r="B285" s="57"/>
      <c r="C285" s="38" t="s">
        <v>25</v>
      </c>
      <c r="D285" s="31" t="s">
        <v>15</v>
      </c>
      <c r="E285" s="31" t="s">
        <v>15</v>
      </c>
      <c r="F285" s="31" t="s">
        <v>15</v>
      </c>
      <c r="G285" s="32" t="s">
        <v>63</v>
      </c>
      <c r="H285" s="112">
        <v>0</v>
      </c>
      <c r="I285" s="113">
        <v>1519</v>
      </c>
      <c r="J285" s="104">
        <v>1518.54</v>
      </c>
      <c r="K285" s="29"/>
    </row>
    <row r="286" spans="1:11" s="22" customFormat="1" ht="15" customHeight="1" x14ac:dyDescent="0.2">
      <c r="A286" s="58"/>
      <c r="B286" s="57"/>
      <c r="C286" s="38" t="s">
        <v>29</v>
      </c>
      <c r="D286" s="31" t="s">
        <v>15</v>
      </c>
      <c r="E286" s="31" t="s">
        <v>15</v>
      </c>
      <c r="F286" s="31" t="s">
        <v>15</v>
      </c>
      <c r="G286" s="32" t="s">
        <v>64</v>
      </c>
      <c r="H286" s="112">
        <v>0</v>
      </c>
      <c r="I286" s="113">
        <v>155547</v>
      </c>
      <c r="J286" s="104">
        <v>152159.94999999998</v>
      </c>
      <c r="K286" s="29"/>
    </row>
    <row r="287" spans="1:11" s="22" customFormat="1" ht="15" customHeight="1" x14ac:dyDescent="0.2">
      <c r="A287" s="58"/>
      <c r="B287" s="57"/>
      <c r="C287" s="38" t="s">
        <v>31</v>
      </c>
      <c r="D287" s="31" t="s">
        <v>15</v>
      </c>
      <c r="E287" s="31" t="s">
        <v>15</v>
      </c>
      <c r="F287" s="31" t="s">
        <v>15</v>
      </c>
      <c r="G287" s="32" t="s">
        <v>36</v>
      </c>
      <c r="H287" s="112">
        <v>0</v>
      </c>
      <c r="I287" s="113">
        <v>0</v>
      </c>
      <c r="J287" s="104">
        <v>0</v>
      </c>
      <c r="K287" s="29"/>
    </row>
    <row r="288" spans="1:11" s="22" customFormat="1" ht="15" customHeight="1" x14ac:dyDescent="0.2">
      <c r="A288" s="58"/>
      <c r="B288" s="57"/>
      <c r="C288" s="38" t="s">
        <v>33</v>
      </c>
      <c r="D288" s="31" t="s">
        <v>15</v>
      </c>
      <c r="E288" s="31" t="s">
        <v>15</v>
      </c>
      <c r="F288" s="31" t="s">
        <v>15</v>
      </c>
      <c r="G288" s="32" t="s">
        <v>38</v>
      </c>
      <c r="H288" s="112">
        <v>0</v>
      </c>
      <c r="I288" s="113">
        <v>0</v>
      </c>
      <c r="J288" s="104">
        <v>0</v>
      </c>
      <c r="K288" s="29"/>
    </row>
    <row r="289" spans="1:11" s="22" customFormat="1" ht="15" customHeight="1" x14ac:dyDescent="0.2">
      <c r="A289" s="58"/>
      <c r="B289" s="57"/>
      <c r="C289" s="38" t="s">
        <v>35</v>
      </c>
      <c r="D289" s="31" t="s">
        <v>15</v>
      </c>
      <c r="E289" s="31" t="s">
        <v>15</v>
      </c>
      <c r="F289" s="31" t="s">
        <v>15</v>
      </c>
      <c r="G289" s="32" t="s">
        <v>40</v>
      </c>
      <c r="H289" s="112">
        <v>0</v>
      </c>
      <c r="I289" s="113">
        <v>0</v>
      </c>
      <c r="J289" s="104">
        <v>0</v>
      </c>
      <c r="K289" s="29"/>
    </row>
    <row r="290" spans="1:11" s="22" customFormat="1" ht="15" customHeight="1" x14ac:dyDescent="0.2">
      <c r="A290" s="58"/>
      <c r="B290" s="57"/>
      <c r="C290" s="39" t="s">
        <v>37</v>
      </c>
      <c r="D290" s="98" t="s">
        <v>15</v>
      </c>
      <c r="E290" s="98" t="s">
        <v>15</v>
      </c>
      <c r="F290" s="98" t="s">
        <v>15</v>
      </c>
      <c r="G290" s="40" t="s">
        <v>65</v>
      </c>
      <c r="H290" s="112">
        <v>0</v>
      </c>
      <c r="I290" s="113">
        <v>0</v>
      </c>
      <c r="J290" s="104">
        <v>0</v>
      </c>
      <c r="K290" s="29"/>
    </row>
    <row r="291" spans="1:11" s="22" customFormat="1" ht="15" customHeight="1" x14ac:dyDescent="0.2">
      <c r="A291" s="58"/>
      <c r="B291" s="136" t="s">
        <v>130</v>
      </c>
      <c r="C291" s="137"/>
      <c r="D291" s="137"/>
      <c r="E291" s="137"/>
      <c r="F291" s="137"/>
      <c r="G291" s="138"/>
      <c r="H291" s="119">
        <f>+SUM(H280:H290)</f>
        <v>6260740</v>
      </c>
      <c r="I291" s="114">
        <f>+SUM(I280:I290)</f>
        <v>7968078</v>
      </c>
      <c r="J291" s="70">
        <f>+SUM(J280:J290)</f>
        <v>7804862.1300000008</v>
      </c>
      <c r="K291" s="29"/>
    </row>
    <row r="292" spans="1:11" s="22" customFormat="1" ht="15" customHeight="1" x14ac:dyDescent="0.2">
      <c r="A292" s="58"/>
      <c r="B292" s="142" t="s">
        <v>131</v>
      </c>
      <c r="C292" s="61" t="s">
        <v>14</v>
      </c>
      <c r="D292" s="45" t="s">
        <v>15</v>
      </c>
      <c r="E292" s="45" t="s">
        <v>15</v>
      </c>
      <c r="F292" s="45" t="s">
        <v>15</v>
      </c>
      <c r="G292" s="46" t="s">
        <v>59</v>
      </c>
      <c r="H292" s="116">
        <v>5800755</v>
      </c>
      <c r="I292" s="117">
        <v>6677639</v>
      </c>
      <c r="J292" s="48">
        <v>6632154.4400000013</v>
      </c>
      <c r="K292" s="29"/>
    </row>
    <row r="293" spans="1:11" s="22" customFormat="1" ht="15" customHeight="1" x14ac:dyDescent="0.2">
      <c r="A293" s="58"/>
      <c r="B293" s="143"/>
      <c r="C293" s="38" t="s">
        <v>17</v>
      </c>
      <c r="D293" s="31" t="s">
        <v>15</v>
      </c>
      <c r="E293" s="31" t="s">
        <v>15</v>
      </c>
      <c r="F293" s="31" t="s">
        <v>15</v>
      </c>
      <c r="G293" s="32" t="s">
        <v>60</v>
      </c>
      <c r="H293" s="112">
        <v>230251</v>
      </c>
      <c r="I293" s="113">
        <v>485036</v>
      </c>
      <c r="J293" s="104">
        <v>391537.29</v>
      </c>
      <c r="K293" s="29"/>
    </row>
    <row r="294" spans="1:11" s="22" customFormat="1" ht="15" customHeight="1" x14ac:dyDescent="0.2">
      <c r="A294" s="58"/>
      <c r="B294" s="57"/>
      <c r="C294" s="38" t="s">
        <v>19</v>
      </c>
      <c r="D294" s="31" t="s">
        <v>15</v>
      </c>
      <c r="E294" s="31" t="s">
        <v>15</v>
      </c>
      <c r="F294" s="31" t="s">
        <v>15</v>
      </c>
      <c r="G294" s="32" t="s">
        <v>61</v>
      </c>
      <c r="H294" s="112">
        <v>0</v>
      </c>
      <c r="I294" s="113">
        <v>0</v>
      </c>
      <c r="J294" s="104">
        <v>0</v>
      </c>
      <c r="K294" s="29"/>
    </row>
    <row r="295" spans="1:11" s="22" customFormat="1" ht="15" customHeight="1" x14ac:dyDescent="0.2">
      <c r="A295" s="58"/>
      <c r="B295" s="57"/>
      <c r="C295" s="38" t="s">
        <v>21</v>
      </c>
      <c r="D295" s="31" t="s">
        <v>15</v>
      </c>
      <c r="E295" s="31" t="s">
        <v>15</v>
      </c>
      <c r="F295" s="31" t="s">
        <v>15</v>
      </c>
      <c r="G295" s="32" t="s">
        <v>26</v>
      </c>
      <c r="H295" s="112">
        <v>500</v>
      </c>
      <c r="I295" s="113">
        <v>56779</v>
      </c>
      <c r="J295" s="104">
        <v>56076.55</v>
      </c>
      <c r="K295" s="29"/>
    </row>
    <row r="296" spans="1:11" s="22" customFormat="1" ht="15" customHeight="1" x14ac:dyDescent="0.2">
      <c r="A296" s="58"/>
      <c r="B296" s="57"/>
      <c r="C296" s="38" t="s">
        <v>23</v>
      </c>
      <c r="D296" s="31" t="s">
        <v>15</v>
      </c>
      <c r="E296" s="31" t="s">
        <v>15</v>
      </c>
      <c r="F296" s="31" t="s">
        <v>15</v>
      </c>
      <c r="G296" s="32" t="s">
        <v>62</v>
      </c>
      <c r="H296" s="112">
        <v>0</v>
      </c>
      <c r="I296" s="113">
        <v>0</v>
      </c>
      <c r="J296" s="104">
        <v>0</v>
      </c>
      <c r="K296" s="29"/>
    </row>
    <row r="297" spans="1:11" s="22" customFormat="1" ht="15" customHeight="1" x14ac:dyDescent="0.2">
      <c r="A297" s="58"/>
      <c r="B297" s="57"/>
      <c r="C297" s="38" t="s">
        <v>25</v>
      </c>
      <c r="D297" s="31" t="s">
        <v>15</v>
      </c>
      <c r="E297" s="31" t="s">
        <v>15</v>
      </c>
      <c r="F297" s="31" t="s">
        <v>15</v>
      </c>
      <c r="G297" s="32" t="s">
        <v>63</v>
      </c>
      <c r="H297" s="112">
        <v>0</v>
      </c>
      <c r="I297" s="113">
        <v>0</v>
      </c>
      <c r="J297" s="104">
        <v>0</v>
      </c>
      <c r="K297" s="29"/>
    </row>
    <row r="298" spans="1:11" s="22" customFormat="1" ht="15" customHeight="1" x14ac:dyDescent="0.2">
      <c r="A298" s="58"/>
      <c r="B298" s="57"/>
      <c r="C298" s="38" t="s">
        <v>29</v>
      </c>
      <c r="D298" s="31" t="s">
        <v>15</v>
      </c>
      <c r="E298" s="31" t="s">
        <v>15</v>
      </c>
      <c r="F298" s="31" t="s">
        <v>15</v>
      </c>
      <c r="G298" s="32" t="s">
        <v>64</v>
      </c>
      <c r="H298" s="112">
        <v>5000</v>
      </c>
      <c r="I298" s="113">
        <v>74626</v>
      </c>
      <c r="J298" s="104">
        <v>73493.56</v>
      </c>
      <c r="K298" s="29"/>
    </row>
    <row r="299" spans="1:11" s="22" customFormat="1" ht="15" customHeight="1" x14ac:dyDescent="0.2">
      <c r="A299" s="58"/>
      <c r="B299" s="57"/>
      <c r="C299" s="38" t="s">
        <v>31</v>
      </c>
      <c r="D299" s="31" t="s">
        <v>15</v>
      </c>
      <c r="E299" s="31" t="s">
        <v>15</v>
      </c>
      <c r="F299" s="31" t="s">
        <v>15</v>
      </c>
      <c r="G299" s="32" t="s">
        <v>36</v>
      </c>
      <c r="H299" s="112">
        <v>0</v>
      </c>
      <c r="I299" s="113">
        <v>0</v>
      </c>
      <c r="J299" s="104">
        <v>0</v>
      </c>
      <c r="K299" s="29"/>
    </row>
    <row r="300" spans="1:11" s="22" customFormat="1" ht="15" customHeight="1" x14ac:dyDescent="0.2">
      <c r="A300" s="58"/>
      <c r="B300" s="57"/>
      <c r="C300" s="38" t="s">
        <v>33</v>
      </c>
      <c r="D300" s="31" t="s">
        <v>15</v>
      </c>
      <c r="E300" s="31" t="s">
        <v>15</v>
      </c>
      <c r="F300" s="31" t="s">
        <v>15</v>
      </c>
      <c r="G300" s="32" t="s">
        <v>38</v>
      </c>
      <c r="H300" s="112">
        <v>0</v>
      </c>
      <c r="I300" s="113">
        <v>0</v>
      </c>
      <c r="J300" s="104">
        <v>0</v>
      </c>
      <c r="K300" s="29"/>
    </row>
    <row r="301" spans="1:11" s="22" customFormat="1" ht="15" customHeight="1" x14ac:dyDescent="0.2">
      <c r="A301" s="58"/>
      <c r="B301" s="57"/>
      <c r="C301" s="38" t="s">
        <v>35</v>
      </c>
      <c r="D301" s="31" t="s">
        <v>15</v>
      </c>
      <c r="E301" s="31" t="s">
        <v>15</v>
      </c>
      <c r="F301" s="31" t="s">
        <v>15</v>
      </c>
      <c r="G301" s="32" t="s">
        <v>40</v>
      </c>
      <c r="H301" s="112">
        <v>0</v>
      </c>
      <c r="I301" s="113">
        <v>0</v>
      </c>
      <c r="J301" s="104">
        <v>0</v>
      </c>
      <c r="K301" s="29"/>
    </row>
    <row r="302" spans="1:11" s="22" customFormat="1" ht="15" customHeight="1" x14ac:dyDescent="0.2">
      <c r="A302" s="58"/>
      <c r="B302" s="57"/>
      <c r="C302" s="39" t="s">
        <v>37</v>
      </c>
      <c r="D302" s="98" t="s">
        <v>15</v>
      </c>
      <c r="E302" s="98" t="s">
        <v>15</v>
      </c>
      <c r="F302" s="98" t="s">
        <v>15</v>
      </c>
      <c r="G302" s="40" t="s">
        <v>65</v>
      </c>
      <c r="H302" s="112">
        <v>0</v>
      </c>
      <c r="I302" s="113">
        <v>0</v>
      </c>
      <c r="J302" s="104">
        <v>0</v>
      </c>
      <c r="K302" s="29"/>
    </row>
    <row r="303" spans="1:11" s="22" customFormat="1" ht="15" customHeight="1" x14ac:dyDescent="0.2">
      <c r="A303" s="58"/>
      <c r="B303" s="136" t="s">
        <v>132</v>
      </c>
      <c r="C303" s="137"/>
      <c r="D303" s="137"/>
      <c r="E303" s="137"/>
      <c r="F303" s="137"/>
      <c r="G303" s="138"/>
      <c r="H303" s="119">
        <f>+SUM(H292:H302)</f>
        <v>6036506</v>
      </c>
      <c r="I303" s="114">
        <f>+SUM(I292:I302)</f>
        <v>7294080</v>
      </c>
      <c r="J303" s="70">
        <f>+SUM(J292:J302)</f>
        <v>7153261.8400000008</v>
      </c>
      <c r="K303" s="29"/>
    </row>
    <row r="304" spans="1:11" s="22" customFormat="1" ht="15" customHeight="1" x14ac:dyDescent="0.2">
      <c r="A304" s="58"/>
      <c r="B304" s="142" t="s">
        <v>133</v>
      </c>
      <c r="C304" s="61" t="s">
        <v>14</v>
      </c>
      <c r="D304" s="45" t="s">
        <v>15</v>
      </c>
      <c r="E304" s="45" t="s">
        <v>15</v>
      </c>
      <c r="F304" s="45" t="s">
        <v>15</v>
      </c>
      <c r="G304" s="46" t="s">
        <v>59</v>
      </c>
      <c r="H304" s="116">
        <v>7108146</v>
      </c>
      <c r="I304" s="117">
        <v>7741013</v>
      </c>
      <c r="J304" s="48">
        <v>7728629.330000001</v>
      </c>
      <c r="K304" s="29"/>
    </row>
    <row r="305" spans="1:11" s="22" customFormat="1" ht="15" customHeight="1" x14ac:dyDescent="0.2">
      <c r="A305" s="58"/>
      <c r="B305" s="143"/>
      <c r="C305" s="38" t="s">
        <v>17</v>
      </c>
      <c r="D305" s="31" t="s">
        <v>15</v>
      </c>
      <c r="E305" s="31" t="s">
        <v>15</v>
      </c>
      <c r="F305" s="31" t="s">
        <v>15</v>
      </c>
      <c r="G305" s="32" t="s">
        <v>60</v>
      </c>
      <c r="H305" s="112">
        <v>298559</v>
      </c>
      <c r="I305" s="113">
        <v>605068</v>
      </c>
      <c r="J305" s="104">
        <v>494675.75999999995</v>
      </c>
      <c r="K305" s="29"/>
    </row>
    <row r="306" spans="1:11" s="22" customFormat="1" ht="15" customHeight="1" x14ac:dyDescent="0.2">
      <c r="A306" s="58"/>
      <c r="B306" s="143"/>
      <c r="C306" s="38" t="s">
        <v>19</v>
      </c>
      <c r="D306" s="31" t="s">
        <v>15</v>
      </c>
      <c r="E306" s="31" t="s">
        <v>15</v>
      </c>
      <c r="F306" s="31" t="s">
        <v>15</v>
      </c>
      <c r="G306" s="32" t="s">
        <v>61</v>
      </c>
      <c r="H306" s="112">
        <v>0</v>
      </c>
      <c r="I306" s="113">
        <v>0</v>
      </c>
      <c r="J306" s="104">
        <v>0</v>
      </c>
      <c r="K306" s="29"/>
    </row>
    <row r="307" spans="1:11" s="22" customFormat="1" ht="15" customHeight="1" x14ac:dyDescent="0.2">
      <c r="A307" s="58"/>
      <c r="B307" s="57"/>
      <c r="C307" s="38" t="s">
        <v>21</v>
      </c>
      <c r="D307" s="31" t="s">
        <v>15</v>
      </c>
      <c r="E307" s="31" t="s">
        <v>15</v>
      </c>
      <c r="F307" s="31" t="s">
        <v>15</v>
      </c>
      <c r="G307" s="32" t="s">
        <v>26</v>
      </c>
      <c r="H307" s="112">
        <v>70700</v>
      </c>
      <c r="I307" s="113">
        <v>202424</v>
      </c>
      <c r="J307" s="104">
        <v>180551.67999999999</v>
      </c>
      <c r="K307" s="29"/>
    </row>
    <row r="308" spans="1:11" s="22" customFormat="1" ht="15" customHeight="1" x14ac:dyDescent="0.2">
      <c r="A308" s="58"/>
      <c r="B308" s="57"/>
      <c r="C308" s="38" t="s">
        <v>23</v>
      </c>
      <c r="D308" s="31" t="s">
        <v>15</v>
      </c>
      <c r="E308" s="31" t="s">
        <v>15</v>
      </c>
      <c r="F308" s="31" t="s">
        <v>15</v>
      </c>
      <c r="G308" s="32" t="s">
        <v>62</v>
      </c>
      <c r="H308" s="112">
        <v>0</v>
      </c>
      <c r="I308" s="113">
        <v>0</v>
      </c>
      <c r="J308" s="104">
        <v>0</v>
      </c>
      <c r="K308" s="29"/>
    </row>
    <row r="309" spans="1:11" s="22" customFormat="1" ht="15" customHeight="1" x14ac:dyDescent="0.2">
      <c r="A309" s="58"/>
      <c r="B309" s="57"/>
      <c r="C309" s="38" t="s">
        <v>25</v>
      </c>
      <c r="D309" s="31" t="s">
        <v>15</v>
      </c>
      <c r="E309" s="31" t="s">
        <v>15</v>
      </c>
      <c r="F309" s="31" t="s">
        <v>15</v>
      </c>
      <c r="G309" s="32" t="s">
        <v>63</v>
      </c>
      <c r="H309" s="112">
        <v>0</v>
      </c>
      <c r="I309" s="113">
        <v>0</v>
      </c>
      <c r="J309" s="104">
        <v>0</v>
      </c>
      <c r="K309" s="29"/>
    </row>
    <row r="310" spans="1:11" s="22" customFormat="1" ht="15" customHeight="1" x14ac:dyDescent="0.2">
      <c r="A310" s="58"/>
      <c r="B310" s="57"/>
      <c r="C310" s="38" t="s">
        <v>29</v>
      </c>
      <c r="D310" s="31" t="s">
        <v>15</v>
      </c>
      <c r="E310" s="31" t="s">
        <v>15</v>
      </c>
      <c r="F310" s="31" t="s">
        <v>15</v>
      </c>
      <c r="G310" s="32" t="s">
        <v>64</v>
      </c>
      <c r="H310" s="112">
        <v>0</v>
      </c>
      <c r="I310" s="113">
        <v>101926</v>
      </c>
      <c r="J310" s="104">
        <v>96144.66</v>
      </c>
      <c r="K310" s="29"/>
    </row>
    <row r="311" spans="1:11" s="22" customFormat="1" ht="15" customHeight="1" x14ac:dyDescent="0.2">
      <c r="A311" s="58"/>
      <c r="B311" s="57"/>
      <c r="C311" s="38" t="s">
        <v>31</v>
      </c>
      <c r="D311" s="31" t="s">
        <v>15</v>
      </c>
      <c r="E311" s="31" t="s">
        <v>15</v>
      </c>
      <c r="F311" s="31" t="s">
        <v>15</v>
      </c>
      <c r="G311" s="32" t="s">
        <v>36</v>
      </c>
      <c r="H311" s="112">
        <v>0</v>
      </c>
      <c r="I311" s="113">
        <v>0</v>
      </c>
      <c r="J311" s="104">
        <v>0</v>
      </c>
      <c r="K311" s="29"/>
    </row>
    <row r="312" spans="1:11" s="22" customFormat="1" ht="15" customHeight="1" x14ac:dyDescent="0.2">
      <c r="A312" s="58"/>
      <c r="B312" s="57"/>
      <c r="C312" s="38" t="s">
        <v>33</v>
      </c>
      <c r="D312" s="31" t="s">
        <v>15</v>
      </c>
      <c r="E312" s="31" t="s">
        <v>15</v>
      </c>
      <c r="F312" s="31" t="s">
        <v>15</v>
      </c>
      <c r="G312" s="32" t="s">
        <v>38</v>
      </c>
      <c r="H312" s="112">
        <v>0</v>
      </c>
      <c r="I312" s="113">
        <v>0</v>
      </c>
      <c r="J312" s="104">
        <v>0</v>
      </c>
      <c r="K312" s="29"/>
    </row>
    <row r="313" spans="1:11" s="22" customFormat="1" ht="15" customHeight="1" x14ac:dyDescent="0.2">
      <c r="A313" s="58"/>
      <c r="B313" s="57"/>
      <c r="C313" s="38" t="s">
        <v>35</v>
      </c>
      <c r="D313" s="31" t="s">
        <v>15</v>
      </c>
      <c r="E313" s="31" t="s">
        <v>15</v>
      </c>
      <c r="F313" s="31" t="s">
        <v>15</v>
      </c>
      <c r="G313" s="32" t="s">
        <v>40</v>
      </c>
      <c r="H313" s="112">
        <v>0</v>
      </c>
      <c r="I313" s="113">
        <v>0</v>
      </c>
      <c r="J313" s="104">
        <v>0</v>
      </c>
      <c r="K313" s="29"/>
    </row>
    <row r="314" spans="1:11" s="22" customFormat="1" ht="15" customHeight="1" x14ac:dyDescent="0.2">
      <c r="A314" s="58"/>
      <c r="B314" s="57"/>
      <c r="C314" s="39" t="s">
        <v>37</v>
      </c>
      <c r="D314" s="98" t="s">
        <v>15</v>
      </c>
      <c r="E314" s="98" t="s">
        <v>15</v>
      </c>
      <c r="F314" s="98" t="s">
        <v>15</v>
      </c>
      <c r="G314" s="40" t="s">
        <v>65</v>
      </c>
      <c r="H314" s="112">
        <v>0</v>
      </c>
      <c r="I314" s="113">
        <v>0</v>
      </c>
      <c r="J314" s="104">
        <v>0</v>
      </c>
      <c r="K314" s="29"/>
    </row>
    <row r="315" spans="1:11" s="22" customFormat="1" ht="15" customHeight="1" x14ac:dyDescent="0.2">
      <c r="A315" s="58"/>
      <c r="B315" s="136" t="s">
        <v>134</v>
      </c>
      <c r="C315" s="137"/>
      <c r="D315" s="137"/>
      <c r="E315" s="137"/>
      <c r="F315" s="137"/>
      <c r="G315" s="138"/>
      <c r="H315" s="119">
        <f>+SUM(H304:H314)</f>
        <v>7477405</v>
      </c>
      <c r="I315" s="114">
        <f>+SUM(I304:I314)</f>
        <v>8650431</v>
      </c>
      <c r="J315" s="70">
        <f>+SUM(J304:J314)</f>
        <v>8500001.4300000016</v>
      </c>
      <c r="K315" s="29"/>
    </row>
    <row r="316" spans="1:11" s="22" customFormat="1" ht="15" customHeight="1" x14ac:dyDescent="0.2">
      <c r="A316" s="58"/>
      <c r="B316" s="142" t="s">
        <v>135</v>
      </c>
      <c r="C316" s="61" t="s">
        <v>14</v>
      </c>
      <c r="D316" s="45" t="s">
        <v>15</v>
      </c>
      <c r="E316" s="45" t="s">
        <v>15</v>
      </c>
      <c r="F316" s="45" t="s">
        <v>15</v>
      </c>
      <c r="G316" s="46" t="s">
        <v>59</v>
      </c>
      <c r="H316" s="116">
        <v>4352732</v>
      </c>
      <c r="I316" s="117">
        <v>4971266</v>
      </c>
      <c r="J316" s="48">
        <v>4960559.4799999995</v>
      </c>
      <c r="K316" s="29"/>
    </row>
    <row r="317" spans="1:11" s="22" customFormat="1" ht="15" customHeight="1" x14ac:dyDescent="0.2">
      <c r="A317" s="58"/>
      <c r="B317" s="143"/>
      <c r="C317" s="38" t="s">
        <v>17</v>
      </c>
      <c r="D317" s="31" t="s">
        <v>15</v>
      </c>
      <c r="E317" s="31" t="s">
        <v>15</v>
      </c>
      <c r="F317" s="31" t="s">
        <v>15</v>
      </c>
      <c r="G317" s="32" t="s">
        <v>60</v>
      </c>
      <c r="H317" s="112">
        <v>423134</v>
      </c>
      <c r="I317" s="113">
        <v>1046774</v>
      </c>
      <c r="J317" s="104">
        <v>872314.81</v>
      </c>
      <c r="K317" s="29"/>
    </row>
    <row r="318" spans="1:11" s="22" customFormat="1" ht="15" customHeight="1" x14ac:dyDescent="0.2">
      <c r="A318" s="58"/>
      <c r="B318" s="57"/>
      <c r="C318" s="38" t="s">
        <v>19</v>
      </c>
      <c r="D318" s="31" t="s">
        <v>15</v>
      </c>
      <c r="E318" s="31" t="s">
        <v>15</v>
      </c>
      <c r="F318" s="31" t="s">
        <v>15</v>
      </c>
      <c r="G318" s="32" t="s">
        <v>61</v>
      </c>
      <c r="H318" s="112">
        <v>0</v>
      </c>
      <c r="I318" s="113">
        <v>0</v>
      </c>
      <c r="J318" s="104">
        <v>0</v>
      </c>
      <c r="K318" s="29"/>
    </row>
    <row r="319" spans="1:11" s="22" customFormat="1" ht="15" customHeight="1" x14ac:dyDescent="0.2">
      <c r="A319" s="58"/>
      <c r="B319" s="57"/>
      <c r="C319" s="38" t="s">
        <v>21</v>
      </c>
      <c r="D319" s="31" t="s">
        <v>15</v>
      </c>
      <c r="E319" s="31" t="s">
        <v>15</v>
      </c>
      <c r="F319" s="31" t="s">
        <v>15</v>
      </c>
      <c r="G319" s="32" t="s">
        <v>26</v>
      </c>
      <c r="H319" s="112">
        <v>0</v>
      </c>
      <c r="I319" s="113">
        <v>74875</v>
      </c>
      <c r="J319" s="104">
        <v>71057.17</v>
      </c>
      <c r="K319" s="29"/>
    </row>
    <row r="320" spans="1:11" s="22" customFormat="1" ht="15" customHeight="1" x14ac:dyDescent="0.2">
      <c r="A320" s="58"/>
      <c r="B320" s="57"/>
      <c r="C320" s="38" t="s">
        <v>23</v>
      </c>
      <c r="D320" s="31" t="s">
        <v>15</v>
      </c>
      <c r="E320" s="31" t="s">
        <v>15</v>
      </c>
      <c r="F320" s="31" t="s">
        <v>15</v>
      </c>
      <c r="G320" s="32" t="s">
        <v>62</v>
      </c>
      <c r="H320" s="112">
        <v>0</v>
      </c>
      <c r="I320" s="113">
        <v>0</v>
      </c>
      <c r="J320" s="104">
        <v>0</v>
      </c>
      <c r="K320" s="29"/>
    </row>
    <row r="321" spans="1:11" s="22" customFormat="1" ht="15" customHeight="1" x14ac:dyDescent="0.2">
      <c r="A321" s="58"/>
      <c r="B321" s="57"/>
      <c r="C321" s="38" t="s">
        <v>25</v>
      </c>
      <c r="D321" s="31" t="s">
        <v>15</v>
      </c>
      <c r="E321" s="31" t="s">
        <v>15</v>
      </c>
      <c r="F321" s="31" t="s">
        <v>15</v>
      </c>
      <c r="G321" s="32" t="s">
        <v>63</v>
      </c>
      <c r="H321" s="112">
        <v>0</v>
      </c>
      <c r="I321" s="113">
        <v>0</v>
      </c>
      <c r="J321" s="104">
        <v>0</v>
      </c>
      <c r="K321" s="29"/>
    </row>
    <row r="322" spans="1:11" s="22" customFormat="1" ht="15" customHeight="1" x14ac:dyDescent="0.2">
      <c r="A322" s="58"/>
      <c r="B322" s="57"/>
      <c r="C322" s="38" t="s">
        <v>29</v>
      </c>
      <c r="D322" s="31" t="s">
        <v>15</v>
      </c>
      <c r="E322" s="31" t="s">
        <v>15</v>
      </c>
      <c r="F322" s="31" t="s">
        <v>15</v>
      </c>
      <c r="G322" s="32" t="s">
        <v>64</v>
      </c>
      <c r="H322" s="112">
        <v>0</v>
      </c>
      <c r="I322" s="113">
        <v>109955</v>
      </c>
      <c r="J322" s="104">
        <v>108069.18000000001</v>
      </c>
      <c r="K322" s="29"/>
    </row>
    <row r="323" spans="1:11" s="22" customFormat="1" ht="15" customHeight="1" x14ac:dyDescent="0.2">
      <c r="A323" s="58"/>
      <c r="B323" s="57"/>
      <c r="C323" s="38" t="s">
        <v>31</v>
      </c>
      <c r="D323" s="31" t="s">
        <v>15</v>
      </c>
      <c r="E323" s="31" t="s">
        <v>15</v>
      </c>
      <c r="F323" s="31" t="s">
        <v>15</v>
      </c>
      <c r="G323" s="32" t="s">
        <v>36</v>
      </c>
      <c r="H323" s="112">
        <v>0</v>
      </c>
      <c r="I323" s="113">
        <v>0</v>
      </c>
      <c r="J323" s="104">
        <v>0</v>
      </c>
      <c r="K323" s="29"/>
    </row>
    <row r="324" spans="1:11" s="22" customFormat="1" ht="15" customHeight="1" x14ac:dyDescent="0.2">
      <c r="A324" s="58"/>
      <c r="B324" s="57"/>
      <c r="C324" s="38" t="s">
        <v>33</v>
      </c>
      <c r="D324" s="31" t="s">
        <v>15</v>
      </c>
      <c r="E324" s="31" t="s">
        <v>15</v>
      </c>
      <c r="F324" s="31" t="s">
        <v>15</v>
      </c>
      <c r="G324" s="32" t="s">
        <v>38</v>
      </c>
      <c r="H324" s="112">
        <v>0</v>
      </c>
      <c r="I324" s="113">
        <v>0</v>
      </c>
      <c r="J324" s="104">
        <v>0</v>
      </c>
      <c r="K324" s="29"/>
    </row>
    <row r="325" spans="1:11" s="22" customFormat="1" ht="15" customHeight="1" x14ac:dyDescent="0.2">
      <c r="A325" s="58"/>
      <c r="B325" s="57"/>
      <c r="C325" s="38" t="s">
        <v>35</v>
      </c>
      <c r="D325" s="31" t="s">
        <v>15</v>
      </c>
      <c r="E325" s="31" t="s">
        <v>15</v>
      </c>
      <c r="F325" s="31" t="s">
        <v>15</v>
      </c>
      <c r="G325" s="32" t="s">
        <v>40</v>
      </c>
      <c r="H325" s="112">
        <v>0</v>
      </c>
      <c r="I325" s="113">
        <v>0</v>
      </c>
      <c r="J325" s="104">
        <v>0</v>
      </c>
      <c r="K325" s="29"/>
    </row>
    <row r="326" spans="1:11" s="22" customFormat="1" ht="15" customHeight="1" x14ac:dyDescent="0.2">
      <c r="A326" s="58"/>
      <c r="B326" s="57"/>
      <c r="C326" s="39" t="s">
        <v>37</v>
      </c>
      <c r="D326" s="98" t="s">
        <v>15</v>
      </c>
      <c r="E326" s="98" t="s">
        <v>15</v>
      </c>
      <c r="F326" s="98" t="s">
        <v>15</v>
      </c>
      <c r="G326" s="40" t="s">
        <v>65</v>
      </c>
      <c r="H326" s="112">
        <v>0</v>
      </c>
      <c r="I326" s="113">
        <v>0</v>
      </c>
      <c r="J326" s="104">
        <v>0</v>
      </c>
      <c r="K326" s="29"/>
    </row>
    <row r="327" spans="1:11" s="22" customFormat="1" ht="15" customHeight="1" x14ac:dyDescent="0.2">
      <c r="A327" s="58"/>
      <c r="B327" s="136" t="s">
        <v>136</v>
      </c>
      <c r="C327" s="137"/>
      <c r="D327" s="137"/>
      <c r="E327" s="137"/>
      <c r="F327" s="137"/>
      <c r="G327" s="138"/>
      <c r="H327" s="119">
        <f>+SUM(H316:H326)</f>
        <v>4775866</v>
      </c>
      <c r="I327" s="114">
        <f>+SUM(I316:I326)</f>
        <v>6202870</v>
      </c>
      <c r="J327" s="70">
        <f>+SUM(J316:J326)</f>
        <v>6012000.6399999987</v>
      </c>
      <c r="K327" s="29"/>
    </row>
    <row r="328" spans="1:11" s="22" customFormat="1" ht="15" customHeight="1" x14ac:dyDescent="0.2">
      <c r="A328" s="58"/>
      <c r="B328" s="142" t="s">
        <v>137</v>
      </c>
      <c r="C328" s="61" t="s">
        <v>14</v>
      </c>
      <c r="D328" s="45" t="s">
        <v>15</v>
      </c>
      <c r="E328" s="45" t="s">
        <v>15</v>
      </c>
      <c r="F328" s="45" t="s">
        <v>15</v>
      </c>
      <c r="G328" s="46" t="s">
        <v>59</v>
      </c>
      <c r="H328" s="116">
        <v>1895666</v>
      </c>
      <c r="I328" s="117">
        <v>2083660</v>
      </c>
      <c r="J328" s="48">
        <v>2081508.4999999995</v>
      </c>
      <c r="K328" s="29"/>
    </row>
    <row r="329" spans="1:11" s="22" customFormat="1" ht="15" customHeight="1" x14ac:dyDescent="0.2">
      <c r="A329" s="58"/>
      <c r="B329" s="143"/>
      <c r="C329" s="38" t="s">
        <v>17</v>
      </c>
      <c r="D329" s="31" t="s">
        <v>15</v>
      </c>
      <c r="E329" s="31" t="s">
        <v>15</v>
      </c>
      <c r="F329" s="31" t="s">
        <v>15</v>
      </c>
      <c r="G329" s="32" t="s">
        <v>60</v>
      </c>
      <c r="H329" s="112">
        <v>62963</v>
      </c>
      <c r="I329" s="113">
        <v>91240</v>
      </c>
      <c r="J329" s="104">
        <v>66317.850000000006</v>
      </c>
      <c r="K329" s="29"/>
    </row>
    <row r="330" spans="1:11" s="22" customFormat="1" ht="15" customHeight="1" x14ac:dyDescent="0.2">
      <c r="A330" s="58"/>
      <c r="B330" s="143"/>
      <c r="C330" s="38" t="s">
        <v>19</v>
      </c>
      <c r="D330" s="31" t="s">
        <v>15</v>
      </c>
      <c r="E330" s="31" t="s">
        <v>15</v>
      </c>
      <c r="F330" s="31" t="s">
        <v>15</v>
      </c>
      <c r="G330" s="32" t="s">
        <v>61</v>
      </c>
      <c r="H330" s="112">
        <v>0</v>
      </c>
      <c r="I330" s="113">
        <v>0</v>
      </c>
      <c r="J330" s="104">
        <v>0</v>
      </c>
      <c r="K330" s="29"/>
    </row>
    <row r="331" spans="1:11" s="22" customFormat="1" ht="15" customHeight="1" x14ac:dyDescent="0.2">
      <c r="A331" s="58"/>
      <c r="B331" s="57"/>
      <c r="C331" s="38" t="s">
        <v>21</v>
      </c>
      <c r="D331" s="31" t="s">
        <v>15</v>
      </c>
      <c r="E331" s="31" t="s">
        <v>15</v>
      </c>
      <c r="F331" s="31" t="s">
        <v>15</v>
      </c>
      <c r="G331" s="32" t="s">
        <v>26</v>
      </c>
      <c r="H331" s="112">
        <v>0</v>
      </c>
      <c r="I331" s="113">
        <v>80541</v>
      </c>
      <c r="J331" s="104">
        <v>75439.039999999994</v>
      </c>
      <c r="K331" s="29"/>
    </row>
    <row r="332" spans="1:11" s="22" customFormat="1" ht="15" customHeight="1" x14ac:dyDescent="0.2">
      <c r="A332" s="58"/>
      <c r="B332" s="57"/>
      <c r="C332" s="38" t="s">
        <v>23</v>
      </c>
      <c r="D332" s="31" t="s">
        <v>15</v>
      </c>
      <c r="E332" s="31" t="s">
        <v>15</v>
      </c>
      <c r="F332" s="31" t="s">
        <v>15</v>
      </c>
      <c r="G332" s="32" t="s">
        <v>62</v>
      </c>
      <c r="H332" s="112">
        <v>0</v>
      </c>
      <c r="I332" s="113">
        <v>0</v>
      </c>
      <c r="J332" s="104">
        <v>0</v>
      </c>
      <c r="K332" s="29"/>
    </row>
    <row r="333" spans="1:11" s="22" customFormat="1" ht="15" customHeight="1" x14ac:dyDescent="0.2">
      <c r="A333" s="58"/>
      <c r="B333" s="57"/>
      <c r="C333" s="38" t="s">
        <v>25</v>
      </c>
      <c r="D333" s="31" t="s">
        <v>15</v>
      </c>
      <c r="E333" s="31" t="s">
        <v>15</v>
      </c>
      <c r="F333" s="31" t="s">
        <v>15</v>
      </c>
      <c r="G333" s="32" t="s">
        <v>63</v>
      </c>
      <c r="H333" s="112">
        <v>500</v>
      </c>
      <c r="I333" s="113">
        <v>500</v>
      </c>
      <c r="J333" s="104">
        <v>80.5</v>
      </c>
      <c r="K333" s="29"/>
    </row>
    <row r="334" spans="1:11" s="22" customFormat="1" ht="15" customHeight="1" x14ac:dyDescent="0.2">
      <c r="A334" s="58"/>
      <c r="B334" s="57"/>
      <c r="C334" s="38" t="s">
        <v>29</v>
      </c>
      <c r="D334" s="31" t="s">
        <v>15</v>
      </c>
      <c r="E334" s="31" t="s">
        <v>15</v>
      </c>
      <c r="F334" s="31" t="s">
        <v>15</v>
      </c>
      <c r="G334" s="32" t="s">
        <v>64</v>
      </c>
      <c r="H334" s="112">
        <v>11200</v>
      </c>
      <c r="I334" s="113">
        <v>30644</v>
      </c>
      <c r="J334" s="104">
        <v>29111.79</v>
      </c>
      <c r="K334" s="29"/>
    </row>
    <row r="335" spans="1:11" s="22" customFormat="1" ht="15" customHeight="1" x14ac:dyDescent="0.2">
      <c r="A335" s="58"/>
      <c r="B335" s="57"/>
      <c r="C335" s="38" t="s">
        <v>31</v>
      </c>
      <c r="D335" s="31" t="s">
        <v>15</v>
      </c>
      <c r="E335" s="31" t="s">
        <v>15</v>
      </c>
      <c r="F335" s="31" t="s">
        <v>15</v>
      </c>
      <c r="G335" s="32" t="s">
        <v>36</v>
      </c>
      <c r="H335" s="112">
        <v>0</v>
      </c>
      <c r="I335" s="113">
        <v>0</v>
      </c>
      <c r="J335" s="104">
        <v>0</v>
      </c>
      <c r="K335" s="29"/>
    </row>
    <row r="336" spans="1:11" s="22" customFormat="1" ht="15" customHeight="1" x14ac:dyDescent="0.2">
      <c r="A336" s="58"/>
      <c r="B336" s="57"/>
      <c r="C336" s="38" t="s">
        <v>33</v>
      </c>
      <c r="D336" s="31" t="s">
        <v>15</v>
      </c>
      <c r="E336" s="31" t="s">
        <v>15</v>
      </c>
      <c r="F336" s="31" t="s">
        <v>15</v>
      </c>
      <c r="G336" s="32" t="s">
        <v>38</v>
      </c>
      <c r="H336" s="112">
        <v>0</v>
      </c>
      <c r="I336" s="113">
        <v>0</v>
      </c>
      <c r="J336" s="104">
        <v>0</v>
      </c>
      <c r="K336" s="29"/>
    </row>
    <row r="337" spans="1:11" s="22" customFormat="1" ht="15" customHeight="1" x14ac:dyDescent="0.2">
      <c r="A337" s="58"/>
      <c r="B337" s="57"/>
      <c r="C337" s="38" t="s">
        <v>35</v>
      </c>
      <c r="D337" s="31" t="s">
        <v>15</v>
      </c>
      <c r="E337" s="31" t="s">
        <v>15</v>
      </c>
      <c r="F337" s="31" t="s">
        <v>15</v>
      </c>
      <c r="G337" s="32" t="s">
        <v>40</v>
      </c>
      <c r="H337" s="112">
        <v>0</v>
      </c>
      <c r="I337" s="113">
        <v>0</v>
      </c>
      <c r="J337" s="104">
        <v>0</v>
      </c>
      <c r="K337" s="29"/>
    </row>
    <row r="338" spans="1:11" s="22" customFormat="1" ht="15" customHeight="1" x14ac:dyDescent="0.2">
      <c r="A338" s="58"/>
      <c r="B338" s="57"/>
      <c r="C338" s="39" t="s">
        <v>37</v>
      </c>
      <c r="D338" s="98" t="s">
        <v>15</v>
      </c>
      <c r="E338" s="98" t="s">
        <v>15</v>
      </c>
      <c r="F338" s="98" t="s">
        <v>15</v>
      </c>
      <c r="G338" s="40" t="s">
        <v>65</v>
      </c>
      <c r="H338" s="112">
        <v>0</v>
      </c>
      <c r="I338" s="113">
        <v>0</v>
      </c>
      <c r="J338" s="104">
        <v>0</v>
      </c>
      <c r="K338" s="29"/>
    </row>
    <row r="339" spans="1:11" s="22" customFormat="1" ht="15" customHeight="1" x14ac:dyDescent="0.2">
      <c r="A339" s="58"/>
      <c r="B339" s="136" t="s">
        <v>138</v>
      </c>
      <c r="C339" s="137"/>
      <c r="D339" s="137"/>
      <c r="E339" s="137"/>
      <c r="F339" s="137"/>
      <c r="G339" s="138"/>
      <c r="H339" s="119">
        <f>+SUM(H328:H338)</f>
        <v>1970329</v>
      </c>
      <c r="I339" s="114">
        <f>+SUM(I328:I338)</f>
        <v>2286585</v>
      </c>
      <c r="J339" s="70">
        <f>+SUM(J328:J338)</f>
        <v>2252457.6799999997</v>
      </c>
      <c r="K339" s="29"/>
    </row>
    <row r="340" spans="1:11" s="22" customFormat="1" ht="15" customHeight="1" x14ac:dyDescent="0.2">
      <c r="A340" s="58"/>
      <c r="B340" s="142" t="s">
        <v>139</v>
      </c>
      <c r="C340" s="61" t="s">
        <v>14</v>
      </c>
      <c r="D340" s="45" t="s">
        <v>15</v>
      </c>
      <c r="E340" s="45" t="s">
        <v>15</v>
      </c>
      <c r="F340" s="45" t="s">
        <v>15</v>
      </c>
      <c r="G340" s="46" t="s">
        <v>59</v>
      </c>
      <c r="H340" s="116">
        <v>4781469</v>
      </c>
      <c r="I340" s="117">
        <v>5592264</v>
      </c>
      <c r="J340" s="48">
        <v>5586988.1499999994</v>
      </c>
      <c r="K340" s="29"/>
    </row>
    <row r="341" spans="1:11" s="22" customFormat="1" ht="15" customHeight="1" x14ac:dyDescent="0.2">
      <c r="A341" s="58"/>
      <c r="B341" s="143"/>
      <c r="C341" s="38" t="s">
        <v>17</v>
      </c>
      <c r="D341" s="31" t="s">
        <v>15</v>
      </c>
      <c r="E341" s="31" t="s">
        <v>15</v>
      </c>
      <c r="F341" s="31" t="s">
        <v>15</v>
      </c>
      <c r="G341" s="32" t="s">
        <v>60</v>
      </c>
      <c r="H341" s="118">
        <v>226365</v>
      </c>
      <c r="I341" s="113">
        <v>527338</v>
      </c>
      <c r="J341" s="104">
        <v>411987.87</v>
      </c>
      <c r="K341" s="29"/>
    </row>
    <row r="342" spans="1:11" s="22" customFormat="1" ht="15" customHeight="1" x14ac:dyDescent="0.2">
      <c r="A342" s="58"/>
      <c r="B342" s="57"/>
      <c r="C342" s="38" t="s">
        <v>19</v>
      </c>
      <c r="D342" s="31" t="s">
        <v>15</v>
      </c>
      <c r="E342" s="31" t="s">
        <v>15</v>
      </c>
      <c r="F342" s="31" t="s">
        <v>15</v>
      </c>
      <c r="G342" s="32" t="s">
        <v>61</v>
      </c>
      <c r="H342" s="118">
        <v>0</v>
      </c>
      <c r="I342" s="113">
        <v>0</v>
      </c>
      <c r="J342" s="104">
        <v>0</v>
      </c>
      <c r="K342" s="29"/>
    </row>
    <row r="343" spans="1:11" s="22" customFormat="1" ht="15" customHeight="1" x14ac:dyDescent="0.2">
      <c r="A343" s="58"/>
      <c r="B343" s="57"/>
      <c r="C343" s="38" t="s">
        <v>21</v>
      </c>
      <c r="D343" s="31" t="s">
        <v>15</v>
      </c>
      <c r="E343" s="31" t="s">
        <v>15</v>
      </c>
      <c r="F343" s="31" t="s">
        <v>15</v>
      </c>
      <c r="G343" s="32" t="s">
        <v>26</v>
      </c>
      <c r="H343" s="118">
        <v>0</v>
      </c>
      <c r="I343" s="113">
        <v>57216</v>
      </c>
      <c r="J343" s="104">
        <v>56023.030000000006</v>
      </c>
      <c r="K343" s="29"/>
    </row>
    <row r="344" spans="1:11" s="22" customFormat="1" ht="15" customHeight="1" x14ac:dyDescent="0.2">
      <c r="A344" s="58"/>
      <c r="B344" s="57"/>
      <c r="C344" s="38" t="s">
        <v>23</v>
      </c>
      <c r="D344" s="31" t="s">
        <v>15</v>
      </c>
      <c r="E344" s="31" t="s">
        <v>15</v>
      </c>
      <c r="F344" s="31" t="s">
        <v>15</v>
      </c>
      <c r="G344" s="32" t="s">
        <v>62</v>
      </c>
      <c r="H344" s="118">
        <v>0</v>
      </c>
      <c r="I344" s="113">
        <v>0</v>
      </c>
      <c r="J344" s="104">
        <v>0</v>
      </c>
      <c r="K344" s="29"/>
    </row>
    <row r="345" spans="1:11" s="22" customFormat="1" ht="15" customHeight="1" x14ac:dyDescent="0.2">
      <c r="A345" s="58"/>
      <c r="B345" s="57"/>
      <c r="C345" s="38" t="s">
        <v>25</v>
      </c>
      <c r="D345" s="31" t="s">
        <v>15</v>
      </c>
      <c r="E345" s="31" t="s">
        <v>15</v>
      </c>
      <c r="F345" s="31" t="s">
        <v>15</v>
      </c>
      <c r="G345" s="32" t="s">
        <v>63</v>
      </c>
      <c r="H345" s="118">
        <v>500</v>
      </c>
      <c r="I345" s="113">
        <v>1900</v>
      </c>
      <c r="J345" s="104">
        <v>221.15</v>
      </c>
      <c r="K345" s="29"/>
    </row>
    <row r="346" spans="1:11" s="22" customFormat="1" ht="15" customHeight="1" x14ac:dyDescent="0.2">
      <c r="A346" s="58"/>
      <c r="B346" s="57"/>
      <c r="C346" s="38" t="s">
        <v>29</v>
      </c>
      <c r="D346" s="31" t="s">
        <v>15</v>
      </c>
      <c r="E346" s="31" t="s">
        <v>15</v>
      </c>
      <c r="F346" s="31" t="s">
        <v>15</v>
      </c>
      <c r="G346" s="32" t="s">
        <v>64</v>
      </c>
      <c r="H346" s="118">
        <v>0</v>
      </c>
      <c r="I346" s="113">
        <v>132330</v>
      </c>
      <c r="J346" s="104">
        <v>65932.53</v>
      </c>
      <c r="K346" s="29"/>
    </row>
    <row r="347" spans="1:11" s="22" customFormat="1" ht="15" customHeight="1" x14ac:dyDescent="0.2">
      <c r="A347" s="58"/>
      <c r="B347" s="57"/>
      <c r="C347" s="38" t="s">
        <v>31</v>
      </c>
      <c r="D347" s="31" t="s">
        <v>15</v>
      </c>
      <c r="E347" s="31" t="s">
        <v>15</v>
      </c>
      <c r="F347" s="31" t="s">
        <v>15</v>
      </c>
      <c r="G347" s="32" t="s">
        <v>36</v>
      </c>
      <c r="H347" s="118">
        <v>0</v>
      </c>
      <c r="I347" s="113">
        <v>0</v>
      </c>
      <c r="J347" s="104">
        <v>0</v>
      </c>
      <c r="K347" s="29"/>
    </row>
    <row r="348" spans="1:11" s="22" customFormat="1" ht="15" customHeight="1" x14ac:dyDescent="0.2">
      <c r="A348" s="58"/>
      <c r="B348" s="57"/>
      <c r="C348" s="38" t="s">
        <v>33</v>
      </c>
      <c r="D348" s="31" t="s">
        <v>15</v>
      </c>
      <c r="E348" s="31" t="s">
        <v>15</v>
      </c>
      <c r="F348" s="31" t="s">
        <v>15</v>
      </c>
      <c r="G348" s="32" t="s">
        <v>38</v>
      </c>
      <c r="H348" s="118">
        <v>0</v>
      </c>
      <c r="I348" s="113">
        <v>0</v>
      </c>
      <c r="J348" s="104">
        <v>0</v>
      </c>
      <c r="K348" s="29"/>
    </row>
    <row r="349" spans="1:11" s="22" customFormat="1" ht="15" customHeight="1" x14ac:dyDescent="0.2">
      <c r="A349" s="58"/>
      <c r="B349" s="57"/>
      <c r="C349" s="38" t="s">
        <v>35</v>
      </c>
      <c r="D349" s="31" t="s">
        <v>15</v>
      </c>
      <c r="E349" s="31" t="s">
        <v>15</v>
      </c>
      <c r="F349" s="31" t="s">
        <v>15</v>
      </c>
      <c r="G349" s="32" t="s">
        <v>40</v>
      </c>
      <c r="H349" s="118">
        <v>0</v>
      </c>
      <c r="I349" s="113">
        <v>0</v>
      </c>
      <c r="J349" s="104">
        <v>0</v>
      </c>
      <c r="K349" s="29"/>
    </row>
    <row r="350" spans="1:11" s="22" customFormat="1" ht="15" customHeight="1" x14ac:dyDescent="0.2">
      <c r="A350" s="58"/>
      <c r="B350" s="57"/>
      <c r="C350" s="39" t="s">
        <v>37</v>
      </c>
      <c r="D350" s="98" t="s">
        <v>15</v>
      </c>
      <c r="E350" s="98" t="s">
        <v>15</v>
      </c>
      <c r="F350" s="98" t="s">
        <v>15</v>
      </c>
      <c r="G350" s="40" t="s">
        <v>65</v>
      </c>
      <c r="H350" s="118">
        <v>0</v>
      </c>
      <c r="I350" s="113">
        <v>0</v>
      </c>
      <c r="J350" s="104">
        <v>0</v>
      </c>
      <c r="K350" s="29"/>
    </row>
    <row r="351" spans="1:11" s="22" customFormat="1" ht="15" customHeight="1" x14ac:dyDescent="0.2">
      <c r="A351" s="58"/>
      <c r="B351" s="136" t="s">
        <v>140</v>
      </c>
      <c r="C351" s="137"/>
      <c r="D351" s="137"/>
      <c r="E351" s="137"/>
      <c r="F351" s="137"/>
      <c r="G351" s="138"/>
      <c r="H351" s="119">
        <f>+SUM(H340:H350)</f>
        <v>5008334</v>
      </c>
      <c r="I351" s="114">
        <f>+SUM(I340:I350)</f>
        <v>6311048</v>
      </c>
      <c r="J351" s="70">
        <f>+SUM(J340:J350)</f>
        <v>6121152.7300000004</v>
      </c>
      <c r="K351" s="29"/>
    </row>
    <row r="352" spans="1:11" s="22" customFormat="1" ht="15" customHeight="1" x14ac:dyDescent="0.2">
      <c r="A352" s="58"/>
      <c r="B352" s="142" t="s">
        <v>141</v>
      </c>
      <c r="C352" s="61" t="s">
        <v>14</v>
      </c>
      <c r="D352" s="45" t="s">
        <v>15</v>
      </c>
      <c r="E352" s="45" t="s">
        <v>15</v>
      </c>
      <c r="F352" s="45" t="s">
        <v>15</v>
      </c>
      <c r="G352" s="46" t="s">
        <v>59</v>
      </c>
      <c r="H352" s="116">
        <v>5808725</v>
      </c>
      <c r="I352" s="117">
        <v>6537125</v>
      </c>
      <c r="J352" s="104">
        <v>6525392.6600000001</v>
      </c>
      <c r="K352" s="29"/>
    </row>
    <row r="353" spans="1:11" s="22" customFormat="1" ht="15" customHeight="1" x14ac:dyDescent="0.2">
      <c r="A353" s="58"/>
      <c r="B353" s="143"/>
      <c r="C353" s="38" t="s">
        <v>17</v>
      </c>
      <c r="D353" s="31" t="s">
        <v>15</v>
      </c>
      <c r="E353" s="31" t="s">
        <v>15</v>
      </c>
      <c r="F353" s="31" t="s">
        <v>15</v>
      </c>
      <c r="G353" s="32" t="s">
        <v>60</v>
      </c>
      <c r="H353" s="118">
        <v>270004</v>
      </c>
      <c r="I353" s="113">
        <v>646463</v>
      </c>
      <c r="J353" s="104">
        <v>483956.16999999993</v>
      </c>
      <c r="K353" s="29"/>
    </row>
    <row r="354" spans="1:11" s="22" customFormat="1" ht="15" customHeight="1" x14ac:dyDescent="0.2">
      <c r="A354" s="58"/>
      <c r="B354" s="57"/>
      <c r="C354" s="38" t="s">
        <v>19</v>
      </c>
      <c r="D354" s="31" t="s">
        <v>15</v>
      </c>
      <c r="E354" s="31" t="s">
        <v>15</v>
      </c>
      <c r="F354" s="31" t="s">
        <v>15</v>
      </c>
      <c r="G354" s="32" t="s">
        <v>61</v>
      </c>
      <c r="H354" s="118">
        <v>0</v>
      </c>
      <c r="I354" s="113">
        <v>0</v>
      </c>
      <c r="J354" s="104">
        <v>0</v>
      </c>
      <c r="K354" s="29"/>
    </row>
    <row r="355" spans="1:11" s="22" customFormat="1" ht="15" customHeight="1" x14ac:dyDescent="0.2">
      <c r="A355" s="58"/>
      <c r="B355" s="57"/>
      <c r="C355" s="38" t="s">
        <v>21</v>
      </c>
      <c r="D355" s="31" t="s">
        <v>15</v>
      </c>
      <c r="E355" s="31" t="s">
        <v>15</v>
      </c>
      <c r="F355" s="31" t="s">
        <v>15</v>
      </c>
      <c r="G355" s="32" t="s">
        <v>26</v>
      </c>
      <c r="H355" s="118">
        <v>0</v>
      </c>
      <c r="I355" s="113">
        <v>146225</v>
      </c>
      <c r="J355" s="104">
        <v>143488.25</v>
      </c>
      <c r="K355" s="29"/>
    </row>
    <row r="356" spans="1:11" s="22" customFormat="1" ht="15" customHeight="1" x14ac:dyDescent="0.2">
      <c r="A356" s="58"/>
      <c r="B356" s="57"/>
      <c r="C356" s="38" t="s">
        <v>23</v>
      </c>
      <c r="D356" s="31" t="s">
        <v>15</v>
      </c>
      <c r="E356" s="31" t="s">
        <v>15</v>
      </c>
      <c r="F356" s="31" t="s">
        <v>15</v>
      </c>
      <c r="G356" s="32" t="s">
        <v>62</v>
      </c>
      <c r="H356" s="118">
        <v>0</v>
      </c>
      <c r="I356" s="113">
        <v>0</v>
      </c>
      <c r="J356" s="104">
        <v>0</v>
      </c>
      <c r="K356" s="29"/>
    </row>
    <row r="357" spans="1:11" s="22" customFormat="1" ht="15" customHeight="1" x14ac:dyDescent="0.2">
      <c r="A357" s="58"/>
      <c r="B357" s="57"/>
      <c r="C357" s="38" t="s">
        <v>25</v>
      </c>
      <c r="D357" s="31" t="s">
        <v>15</v>
      </c>
      <c r="E357" s="31" t="s">
        <v>15</v>
      </c>
      <c r="F357" s="31" t="s">
        <v>15</v>
      </c>
      <c r="G357" s="32" t="s">
        <v>63</v>
      </c>
      <c r="H357" s="118">
        <v>5000</v>
      </c>
      <c r="I357" s="113">
        <v>5050</v>
      </c>
      <c r="J357" s="104">
        <v>2926.75</v>
      </c>
      <c r="K357" s="29"/>
    </row>
    <row r="358" spans="1:11" s="22" customFormat="1" ht="15" customHeight="1" x14ac:dyDescent="0.2">
      <c r="A358" s="58"/>
      <c r="B358" s="57"/>
      <c r="C358" s="38" t="s">
        <v>29</v>
      </c>
      <c r="D358" s="31" t="s">
        <v>15</v>
      </c>
      <c r="E358" s="31" t="s">
        <v>15</v>
      </c>
      <c r="F358" s="31" t="s">
        <v>15</v>
      </c>
      <c r="G358" s="32" t="s">
        <v>64</v>
      </c>
      <c r="H358" s="118">
        <v>0</v>
      </c>
      <c r="I358" s="113">
        <v>104532</v>
      </c>
      <c r="J358" s="104">
        <v>102910.93</v>
      </c>
      <c r="K358" s="29"/>
    </row>
    <row r="359" spans="1:11" s="22" customFormat="1" ht="15" customHeight="1" x14ac:dyDescent="0.2">
      <c r="A359" s="58"/>
      <c r="B359" s="57"/>
      <c r="C359" s="38" t="s">
        <v>31</v>
      </c>
      <c r="D359" s="31" t="s">
        <v>15</v>
      </c>
      <c r="E359" s="31" t="s">
        <v>15</v>
      </c>
      <c r="F359" s="31" t="s">
        <v>15</v>
      </c>
      <c r="G359" s="32" t="s">
        <v>36</v>
      </c>
      <c r="H359" s="118">
        <v>0</v>
      </c>
      <c r="I359" s="113">
        <v>0</v>
      </c>
      <c r="J359" s="104">
        <v>0</v>
      </c>
      <c r="K359" s="29"/>
    </row>
    <row r="360" spans="1:11" s="22" customFormat="1" ht="15" customHeight="1" x14ac:dyDescent="0.2">
      <c r="A360" s="58"/>
      <c r="B360" s="57"/>
      <c r="C360" s="38" t="s">
        <v>33</v>
      </c>
      <c r="D360" s="31" t="s">
        <v>15</v>
      </c>
      <c r="E360" s="31" t="s">
        <v>15</v>
      </c>
      <c r="F360" s="31" t="s">
        <v>15</v>
      </c>
      <c r="G360" s="32" t="s">
        <v>38</v>
      </c>
      <c r="H360" s="118">
        <v>0</v>
      </c>
      <c r="I360" s="113">
        <v>0</v>
      </c>
      <c r="J360" s="104">
        <v>0</v>
      </c>
      <c r="K360" s="29"/>
    </row>
    <row r="361" spans="1:11" s="22" customFormat="1" ht="15" customHeight="1" x14ac:dyDescent="0.2">
      <c r="A361" s="58"/>
      <c r="B361" s="57"/>
      <c r="C361" s="38" t="s">
        <v>35</v>
      </c>
      <c r="D361" s="31" t="s">
        <v>15</v>
      </c>
      <c r="E361" s="31" t="s">
        <v>15</v>
      </c>
      <c r="F361" s="31" t="s">
        <v>15</v>
      </c>
      <c r="G361" s="32" t="s">
        <v>40</v>
      </c>
      <c r="H361" s="118">
        <v>0</v>
      </c>
      <c r="I361" s="113">
        <v>0</v>
      </c>
      <c r="J361" s="104">
        <v>0</v>
      </c>
      <c r="K361" s="29"/>
    </row>
    <row r="362" spans="1:11" s="22" customFormat="1" ht="15" customHeight="1" x14ac:dyDescent="0.2">
      <c r="A362" s="58"/>
      <c r="B362" s="57"/>
      <c r="C362" s="39" t="s">
        <v>37</v>
      </c>
      <c r="D362" s="98" t="s">
        <v>15</v>
      </c>
      <c r="E362" s="98" t="s">
        <v>15</v>
      </c>
      <c r="F362" s="98" t="s">
        <v>15</v>
      </c>
      <c r="G362" s="40" t="s">
        <v>65</v>
      </c>
      <c r="H362" s="118">
        <v>0</v>
      </c>
      <c r="I362" s="113">
        <v>0</v>
      </c>
      <c r="J362" s="104">
        <v>0</v>
      </c>
      <c r="K362" s="29"/>
    </row>
    <row r="363" spans="1:11" s="22" customFormat="1" ht="15" customHeight="1" x14ac:dyDescent="0.2">
      <c r="A363" s="58"/>
      <c r="B363" s="136" t="s">
        <v>142</v>
      </c>
      <c r="C363" s="137"/>
      <c r="D363" s="137"/>
      <c r="E363" s="137"/>
      <c r="F363" s="137"/>
      <c r="G363" s="138"/>
      <c r="H363" s="119">
        <f>+SUM(H352:H362)</f>
        <v>6083729</v>
      </c>
      <c r="I363" s="114">
        <f>+SUM(I352:I362)</f>
        <v>7439395</v>
      </c>
      <c r="J363" s="70">
        <f>+SUM(J352:J362)</f>
        <v>7258674.7599999998</v>
      </c>
      <c r="K363" s="29"/>
    </row>
    <row r="364" spans="1:11" s="22" customFormat="1" ht="15" customHeight="1" x14ac:dyDescent="0.2">
      <c r="A364" s="58"/>
      <c r="B364" s="142" t="s">
        <v>143</v>
      </c>
      <c r="C364" s="61" t="s">
        <v>14</v>
      </c>
      <c r="D364" s="45" t="s">
        <v>15</v>
      </c>
      <c r="E364" s="45" t="s">
        <v>15</v>
      </c>
      <c r="F364" s="45" t="s">
        <v>15</v>
      </c>
      <c r="G364" s="46" t="s">
        <v>59</v>
      </c>
      <c r="H364" s="116">
        <v>5078133</v>
      </c>
      <c r="I364" s="113">
        <v>5856639</v>
      </c>
      <c r="J364" s="48">
        <v>5851128.4800000004</v>
      </c>
      <c r="K364" s="29"/>
    </row>
    <row r="365" spans="1:11" s="22" customFormat="1" ht="15" customHeight="1" x14ac:dyDescent="0.2">
      <c r="A365" s="58"/>
      <c r="B365" s="143"/>
      <c r="C365" s="38" t="s">
        <v>17</v>
      </c>
      <c r="D365" s="31" t="s">
        <v>15</v>
      </c>
      <c r="E365" s="31" t="s">
        <v>15</v>
      </c>
      <c r="F365" s="31" t="s">
        <v>15</v>
      </c>
      <c r="G365" s="32" t="s">
        <v>60</v>
      </c>
      <c r="H365" s="118">
        <v>257146</v>
      </c>
      <c r="I365" s="113">
        <v>671298</v>
      </c>
      <c r="J365" s="104">
        <v>550829.15999999992</v>
      </c>
      <c r="K365" s="29"/>
    </row>
    <row r="366" spans="1:11" s="22" customFormat="1" ht="15" customHeight="1" x14ac:dyDescent="0.2">
      <c r="A366" s="58"/>
      <c r="B366" s="57"/>
      <c r="C366" s="38" t="s">
        <v>19</v>
      </c>
      <c r="D366" s="31" t="s">
        <v>15</v>
      </c>
      <c r="E366" s="31" t="s">
        <v>15</v>
      </c>
      <c r="F366" s="31" t="s">
        <v>15</v>
      </c>
      <c r="G366" s="32" t="s">
        <v>61</v>
      </c>
      <c r="H366" s="118">
        <v>0</v>
      </c>
      <c r="I366" s="113">
        <v>0</v>
      </c>
      <c r="J366" s="104">
        <v>0</v>
      </c>
      <c r="K366" s="29"/>
    </row>
    <row r="367" spans="1:11" s="22" customFormat="1" ht="15" customHeight="1" x14ac:dyDescent="0.2">
      <c r="A367" s="58"/>
      <c r="B367" s="57"/>
      <c r="C367" s="38" t="s">
        <v>21</v>
      </c>
      <c r="D367" s="31" t="s">
        <v>15</v>
      </c>
      <c r="E367" s="31" t="s">
        <v>15</v>
      </c>
      <c r="F367" s="31" t="s">
        <v>15</v>
      </c>
      <c r="G367" s="32" t="s">
        <v>26</v>
      </c>
      <c r="H367" s="118">
        <v>0</v>
      </c>
      <c r="I367" s="113">
        <v>63070</v>
      </c>
      <c r="J367" s="104">
        <v>61497.91</v>
      </c>
      <c r="K367" s="29"/>
    </row>
    <row r="368" spans="1:11" s="22" customFormat="1" ht="15" customHeight="1" x14ac:dyDescent="0.2">
      <c r="A368" s="58"/>
      <c r="B368" s="57"/>
      <c r="C368" s="38" t="s">
        <v>23</v>
      </c>
      <c r="D368" s="31" t="s">
        <v>15</v>
      </c>
      <c r="E368" s="31" t="s">
        <v>15</v>
      </c>
      <c r="F368" s="31" t="s">
        <v>15</v>
      </c>
      <c r="G368" s="32" t="s">
        <v>62</v>
      </c>
      <c r="H368" s="118">
        <v>0</v>
      </c>
      <c r="I368" s="113">
        <v>0</v>
      </c>
      <c r="J368" s="104">
        <v>0</v>
      </c>
      <c r="K368" s="29"/>
    </row>
    <row r="369" spans="1:11" s="22" customFormat="1" ht="15" customHeight="1" x14ac:dyDescent="0.2">
      <c r="A369" s="58"/>
      <c r="B369" s="57"/>
      <c r="C369" s="38" t="s">
        <v>25</v>
      </c>
      <c r="D369" s="31" t="s">
        <v>15</v>
      </c>
      <c r="E369" s="31" t="s">
        <v>15</v>
      </c>
      <c r="F369" s="31" t="s">
        <v>15</v>
      </c>
      <c r="G369" s="32" t="s">
        <v>63</v>
      </c>
      <c r="H369" s="118">
        <v>2000</v>
      </c>
      <c r="I369" s="113">
        <v>2000</v>
      </c>
      <c r="J369" s="104">
        <v>1719.05</v>
      </c>
      <c r="K369" s="29"/>
    </row>
    <row r="370" spans="1:11" s="22" customFormat="1" ht="15" customHeight="1" x14ac:dyDescent="0.2">
      <c r="A370" s="58"/>
      <c r="B370" s="57"/>
      <c r="C370" s="38" t="s">
        <v>29</v>
      </c>
      <c r="D370" s="31" t="s">
        <v>15</v>
      </c>
      <c r="E370" s="31" t="s">
        <v>15</v>
      </c>
      <c r="F370" s="31" t="s">
        <v>15</v>
      </c>
      <c r="G370" s="32" t="s">
        <v>64</v>
      </c>
      <c r="H370" s="118">
        <v>9850</v>
      </c>
      <c r="I370" s="113">
        <v>117479</v>
      </c>
      <c r="J370" s="104">
        <v>113742.26999999999</v>
      </c>
      <c r="K370" s="29"/>
    </row>
    <row r="371" spans="1:11" s="22" customFormat="1" ht="15" customHeight="1" x14ac:dyDescent="0.2">
      <c r="A371" s="58"/>
      <c r="B371" s="57"/>
      <c r="C371" s="38" t="s">
        <v>31</v>
      </c>
      <c r="D371" s="31" t="s">
        <v>15</v>
      </c>
      <c r="E371" s="31" t="s">
        <v>15</v>
      </c>
      <c r="F371" s="31" t="s">
        <v>15</v>
      </c>
      <c r="G371" s="32" t="s">
        <v>36</v>
      </c>
      <c r="H371" s="118">
        <v>0</v>
      </c>
      <c r="I371" s="113">
        <v>0</v>
      </c>
      <c r="J371" s="104">
        <v>0</v>
      </c>
      <c r="K371" s="29"/>
    </row>
    <row r="372" spans="1:11" s="22" customFormat="1" ht="15" customHeight="1" x14ac:dyDescent="0.2">
      <c r="A372" s="58"/>
      <c r="B372" s="57"/>
      <c r="C372" s="38" t="s">
        <v>33</v>
      </c>
      <c r="D372" s="31" t="s">
        <v>15</v>
      </c>
      <c r="E372" s="31" t="s">
        <v>15</v>
      </c>
      <c r="F372" s="31" t="s">
        <v>15</v>
      </c>
      <c r="G372" s="32" t="s">
        <v>38</v>
      </c>
      <c r="H372" s="118">
        <v>0</v>
      </c>
      <c r="I372" s="113">
        <v>0</v>
      </c>
      <c r="J372" s="104">
        <v>0</v>
      </c>
      <c r="K372" s="29"/>
    </row>
    <row r="373" spans="1:11" s="22" customFormat="1" ht="15" customHeight="1" x14ac:dyDescent="0.2">
      <c r="A373" s="58"/>
      <c r="B373" s="57"/>
      <c r="C373" s="38" t="s">
        <v>35</v>
      </c>
      <c r="D373" s="31" t="s">
        <v>15</v>
      </c>
      <c r="E373" s="31" t="s">
        <v>15</v>
      </c>
      <c r="F373" s="31" t="s">
        <v>15</v>
      </c>
      <c r="G373" s="32" t="s">
        <v>40</v>
      </c>
      <c r="H373" s="118">
        <v>0</v>
      </c>
      <c r="I373" s="113">
        <v>0</v>
      </c>
      <c r="J373" s="104">
        <v>0</v>
      </c>
      <c r="K373" s="29"/>
    </row>
    <row r="374" spans="1:11" s="22" customFormat="1" ht="15" customHeight="1" x14ac:dyDescent="0.2">
      <c r="A374" s="58"/>
      <c r="B374" s="57"/>
      <c r="C374" s="39" t="s">
        <v>37</v>
      </c>
      <c r="D374" s="98" t="s">
        <v>15</v>
      </c>
      <c r="E374" s="98" t="s">
        <v>15</v>
      </c>
      <c r="F374" s="98" t="s">
        <v>15</v>
      </c>
      <c r="G374" s="40" t="s">
        <v>65</v>
      </c>
      <c r="H374" s="118">
        <v>0</v>
      </c>
      <c r="I374" s="113">
        <v>0</v>
      </c>
      <c r="J374" s="104">
        <v>0</v>
      </c>
      <c r="K374" s="29"/>
    </row>
    <row r="375" spans="1:11" s="22" customFormat="1" ht="15" customHeight="1" x14ac:dyDescent="0.2">
      <c r="A375" s="58"/>
      <c r="B375" s="136" t="s">
        <v>144</v>
      </c>
      <c r="C375" s="137"/>
      <c r="D375" s="137"/>
      <c r="E375" s="137"/>
      <c r="F375" s="137"/>
      <c r="G375" s="138"/>
      <c r="H375" s="119">
        <f>+SUM(H364:H374)</f>
        <v>5347129</v>
      </c>
      <c r="I375" s="114">
        <f>+SUM(I364:I374)</f>
        <v>6710486</v>
      </c>
      <c r="J375" s="70">
        <f>+SUM(J364:J374)</f>
        <v>6578916.8700000001</v>
      </c>
      <c r="K375" s="29"/>
    </row>
    <row r="376" spans="1:11" s="22" customFormat="1" ht="15" customHeight="1" x14ac:dyDescent="0.2">
      <c r="A376" s="58"/>
      <c r="B376" s="142" t="s">
        <v>145</v>
      </c>
      <c r="C376" s="61" t="s">
        <v>14</v>
      </c>
      <c r="D376" s="45" t="s">
        <v>15</v>
      </c>
      <c r="E376" s="45" t="s">
        <v>15</v>
      </c>
      <c r="F376" s="45" t="s">
        <v>15</v>
      </c>
      <c r="G376" s="46" t="s">
        <v>59</v>
      </c>
      <c r="H376" s="116">
        <v>740820</v>
      </c>
      <c r="I376" s="117">
        <v>789021</v>
      </c>
      <c r="J376" s="48">
        <v>787975.33000000007</v>
      </c>
      <c r="K376" s="29"/>
    </row>
    <row r="377" spans="1:11" s="22" customFormat="1" ht="15" customHeight="1" x14ac:dyDescent="0.2">
      <c r="A377" s="58"/>
      <c r="B377" s="143"/>
      <c r="C377" s="38" t="s">
        <v>17</v>
      </c>
      <c r="D377" s="31" t="s">
        <v>15</v>
      </c>
      <c r="E377" s="31" t="s">
        <v>15</v>
      </c>
      <c r="F377" s="31" t="s">
        <v>15</v>
      </c>
      <c r="G377" s="32" t="s">
        <v>60</v>
      </c>
      <c r="H377" s="118">
        <v>34652</v>
      </c>
      <c r="I377" s="113">
        <v>57905</v>
      </c>
      <c r="J377" s="104">
        <v>37808.019999999997</v>
      </c>
      <c r="K377" s="29"/>
    </row>
    <row r="378" spans="1:11" s="22" customFormat="1" ht="15" customHeight="1" x14ac:dyDescent="0.2">
      <c r="A378" s="58"/>
      <c r="B378" s="57"/>
      <c r="C378" s="38" t="s">
        <v>19</v>
      </c>
      <c r="D378" s="31" t="s">
        <v>15</v>
      </c>
      <c r="E378" s="31" t="s">
        <v>15</v>
      </c>
      <c r="F378" s="31" t="s">
        <v>15</v>
      </c>
      <c r="G378" s="32" t="s">
        <v>61</v>
      </c>
      <c r="H378" s="118">
        <v>0</v>
      </c>
      <c r="I378" s="113">
        <v>0</v>
      </c>
      <c r="J378" s="104">
        <v>0</v>
      </c>
      <c r="K378" s="29"/>
    </row>
    <row r="379" spans="1:11" s="22" customFormat="1" ht="15" customHeight="1" x14ac:dyDescent="0.2">
      <c r="A379" s="58"/>
      <c r="B379" s="57"/>
      <c r="C379" s="38" t="s">
        <v>21</v>
      </c>
      <c r="D379" s="31" t="s">
        <v>15</v>
      </c>
      <c r="E379" s="31" t="s">
        <v>15</v>
      </c>
      <c r="F379" s="31" t="s">
        <v>15</v>
      </c>
      <c r="G379" s="32" t="s">
        <v>26</v>
      </c>
      <c r="H379" s="118">
        <v>0</v>
      </c>
      <c r="I379" s="113">
        <v>5905</v>
      </c>
      <c r="J379" s="104">
        <v>5667.15</v>
      </c>
      <c r="K379" s="29"/>
    </row>
    <row r="380" spans="1:11" s="22" customFormat="1" ht="15" customHeight="1" x14ac:dyDescent="0.2">
      <c r="A380" s="58"/>
      <c r="B380" s="57"/>
      <c r="C380" s="38" t="s">
        <v>23</v>
      </c>
      <c r="D380" s="31" t="s">
        <v>15</v>
      </c>
      <c r="E380" s="31" t="s">
        <v>15</v>
      </c>
      <c r="F380" s="31" t="s">
        <v>15</v>
      </c>
      <c r="G380" s="32" t="s">
        <v>62</v>
      </c>
      <c r="H380" s="118">
        <v>0</v>
      </c>
      <c r="I380" s="113">
        <v>0</v>
      </c>
      <c r="J380" s="104">
        <v>0</v>
      </c>
      <c r="K380" s="29"/>
    </row>
    <row r="381" spans="1:11" s="22" customFormat="1" ht="15" customHeight="1" x14ac:dyDescent="0.2">
      <c r="A381" s="58"/>
      <c r="B381" s="57"/>
      <c r="C381" s="38" t="s">
        <v>25</v>
      </c>
      <c r="D381" s="31" t="s">
        <v>15</v>
      </c>
      <c r="E381" s="31" t="s">
        <v>15</v>
      </c>
      <c r="F381" s="31" t="s">
        <v>15</v>
      </c>
      <c r="G381" s="32" t="s">
        <v>63</v>
      </c>
      <c r="H381" s="118">
        <v>270</v>
      </c>
      <c r="I381" s="113">
        <v>270</v>
      </c>
      <c r="J381" s="104">
        <v>124.48</v>
      </c>
      <c r="K381" s="29"/>
    </row>
    <row r="382" spans="1:11" s="22" customFormat="1" ht="15" customHeight="1" x14ac:dyDescent="0.2">
      <c r="A382" s="58"/>
      <c r="B382" s="57"/>
      <c r="C382" s="38" t="s">
        <v>29</v>
      </c>
      <c r="D382" s="31" t="s">
        <v>15</v>
      </c>
      <c r="E382" s="31" t="s">
        <v>15</v>
      </c>
      <c r="F382" s="31" t="s">
        <v>15</v>
      </c>
      <c r="G382" s="32" t="s">
        <v>64</v>
      </c>
      <c r="H382" s="118">
        <v>0</v>
      </c>
      <c r="I382" s="113">
        <v>19220</v>
      </c>
      <c r="J382" s="104">
        <v>16572.54</v>
      </c>
      <c r="K382" s="29"/>
    </row>
    <row r="383" spans="1:11" s="22" customFormat="1" ht="15" customHeight="1" x14ac:dyDescent="0.2">
      <c r="A383" s="58"/>
      <c r="B383" s="57"/>
      <c r="C383" s="38" t="s">
        <v>31</v>
      </c>
      <c r="D383" s="31" t="s">
        <v>15</v>
      </c>
      <c r="E383" s="31" t="s">
        <v>15</v>
      </c>
      <c r="F383" s="31" t="s">
        <v>15</v>
      </c>
      <c r="G383" s="32" t="s">
        <v>36</v>
      </c>
      <c r="H383" s="118">
        <v>0</v>
      </c>
      <c r="I383" s="113">
        <v>0</v>
      </c>
      <c r="J383" s="104">
        <v>0</v>
      </c>
      <c r="K383" s="29"/>
    </row>
    <row r="384" spans="1:11" s="22" customFormat="1" ht="15" customHeight="1" x14ac:dyDescent="0.2">
      <c r="A384" s="58"/>
      <c r="B384" s="57"/>
      <c r="C384" s="38" t="s">
        <v>33</v>
      </c>
      <c r="D384" s="31" t="s">
        <v>15</v>
      </c>
      <c r="E384" s="31" t="s">
        <v>15</v>
      </c>
      <c r="F384" s="31" t="s">
        <v>15</v>
      </c>
      <c r="G384" s="32" t="s">
        <v>38</v>
      </c>
      <c r="H384" s="118">
        <v>0</v>
      </c>
      <c r="I384" s="113">
        <v>0</v>
      </c>
      <c r="J384" s="104">
        <v>0</v>
      </c>
      <c r="K384" s="29"/>
    </row>
    <row r="385" spans="1:11" s="22" customFormat="1" ht="15" customHeight="1" x14ac:dyDescent="0.2">
      <c r="A385" s="58"/>
      <c r="B385" s="57"/>
      <c r="C385" s="38" t="s">
        <v>35</v>
      </c>
      <c r="D385" s="31" t="s">
        <v>15</v>
      </c>
      <c r="E385" s="31" t="s">
        <v>15</v>
      </c>
      <c r="F385" s="31" t="s">
        <v>15</v>
      </c>
      <c r="G385" s="32" t="s">
        <v>40</v>
      </c>
      <c r="H385" s="118">
        <v>0</v>
      </c>
      <c r="I385" s="113">
        <v>0</v>
      </c>
      <c r="J385" s="104">
        <v>0</v>
      </c>
      <c r="K385" s="29"/>
    </row>
    <row r="386" spans="1:11" s="22" customFormat="1" ht="15" customHeight="1" x14ac:dyDescent="0.2">
      <c r="A386" s="58"/>
      <c r="B386" s="57"/>
      <c r="C386" s="39" t="s">
        <v>37</v>
      </c>
      <c r="D386" s="98" t="s">
        <v>15</v>
      </c>
      <c r="E386" s="98" t="s">
        <v>15</v>
      </c>
      <c r="F386" s="98" t="s">
        <v>15</v>
      </c>
      <c r="G386" s="40" t="s">
        <v>65</v>
      </c>
      <c r="H386" s="118">
        <v>0</v>
      </c>
      <c r="I386" s="113">
        <v>0</v>
      </c>
      <c r="J386" s="104">
        <v>0</v>
      </c>
      <c r="K386" s="29"/>
    </row>
    <row r="387" spans="1:11" s="22" customFormat="1" ht="15" customHeight="1" x14ac:dyDescent="0.2">
      <c r="A387" s="58"/>
      <c r="B387" s="136" t="s">
        <v>146</v>
      </c>
      <c r="C387" s="137"/>
      <c r="D387" s="137"/>
      <c r="E387" s="137"/>
      <c r="F387" s="137"/>
      <c r="G387" s="138"/>
      <c r="H387" s="119">
        <f>+SUM(H376:H386)</f>
        <v>775742</v>
      </c>
      <c r="I387" s="114">
        <f>+SUM(I376:I386)</f>
        <v>872321</v>
      </c>
      <c r="J387" s="70">
        <f>+SUM(J376:J386)</f>
        <v>848147.52000000014</v>
      </c>
      <c r="K387" s="29"/>
    </row>
    <row r="388" spans="1:11" s="22" customFormat="1" ht="15" customHeight="1" x14ac:dyDescent="0.2">
      <c r="A388" s="58"/>
      <c r="B388" s="142" t="s">
        <v>147</v>
      </c>
      <c r="C388" s="61" t="s">
        <v>14</v>
      </c>
      <c r="D388" s="45" t="s">
        <v>15</v>
      </c>
      <c r="E388" s="45" t="s">
        <v>15</v>
      </c>
      <c r="F388" s="45" t="s">
        <v>15</v>
      </c>
      <c r="G388" s="46" t="s">
        <v>59</v>
      </c>
      <c r="H388" s="116">
        <v>1097486</v>
      </c>
      <c r="I388" s="117">
        <v>1243760</v>
      </c>
      <c r="J388" s="48">
        <v>1241755.42</v>
      </c>
      <c r="K388" s="29"/>
    </row>
    <row r="389" spans="1:11" s="22" customFormat="1" ht="15" customHeight="1" x14ac:dyDescent="0.2">
      <c r="A389" s="58"/>
      <c r="B389" s="143"/>
      <c r="C389" s="38" t="s">
        <v>17</v>
      </c>
      <c r="D389" s="31" t="s">
        <v>15</v>
      </c>
      <c r="E389" s="31" t="s">
        <v>15</v>
      </c>
      <c r="F389" s="31" t="s">
        <v>15</v>
      </c>
      <c r="G389" s="32" t="s">
        <v>60</v>
      </c>
      <c r="H389" s="118">
        <v>126218</v>
      </c>
      <c r="I389" s="113">
        <v>249574</v>
      </c>
      <c r="J389" s="104">
        <v>159609.59999999998</v>
      </c>
      <c r="K389" s="29"/>
    </row>
    <row r="390" spans="1:11" s="22" customFormat="1" ht="15" customHeight="1" x14ac:dyDescent="0.2">
      <c r="A390" s="58"/>
      <c r="B390" s="57"/>
      <c r="C390" s="38" t="s">
        <v>19</v>
      </c>
      <c r="D390" s="31" t="s">
        <v>15</v>
      </c>
      <c r="E390" s="31" t="s">
        <v>15</v>
      </c>
      <c r="F390" s="31" t="s">
        <v>15</v>
      </c>
      <c r="G390" s="32" t="s">
        <v>61</v>
      </c>
      <c r="H390" s="118">
        <v>0</v>
      </c>
      <c r="I390" s="113">
        <v>0</v>
      </c>
      <c r="J390" s="104">
        <v>0</v>
      </c>
      <c r="K390" s="29"/>
    </row>
    <row r="391" spans="1:11" s="22" customFormat="1" ht="15" customHeight="1" x14ac:dyDescent="0.2">
      <c r="A391" s="58"/>
      <c r="B391" s="57"/>
      <c r="C391" s="38" t="s">
        <v>21</v>
      </c>
      <c r="D391" s="31" t="s">
        <v>15</v>
      </c>
      <c r="E391" s="31" t="s">
        <v>15</v>
      </c>
      <c r="F391" s="31" t="s">
        <v>15</v>
      </c>
      <c r="G391" s="32" t="s">
        <v>26</v>
      </c>
      <c r="H391" s="118">
        <v>0</v>
      </c>
      <c r="I391" s="113">
        <v>12927</v>
      </c>
      <c r="J391" s="104">
        <v>11775.21</v>
      </c>
      <c r="K391" s="29"/>
    </row>
    <row r="392" spans="1:11" s="22" customFormat="1" ht="15" customHeight="1" x14ac:dyDescent="0.2">
      <c r="A392" s="58"/>
      <c r="B392" s="57"/>
      <c r="C392" s="38" t="s">
        <v>23</v>
      </c>
      <c r="D392" s="31" t="s">
        <v>15</v>
      </c>
      <c r="E392" s="31" t="s">
        <v>15</v>
      </c>
      <c r="F392" s="31" t="s">
        <v>15</v>
      </c>
      <c r="G392" s="32" t="s">
        <v>62</v>
      </c>
      <c r="H392" s="118">
        <v>0</v>
      </c>
      <c r="I392" s="113">
        <v>0</v>
      </c>
      <c r="J392" s="104">
        <v>0</v>
      </c>
      <c r="K392" s="29"/>
    </row>
    <row r="393" spans="1:11" s="22" customFormat="1" ht="15" customHeight="1" x14ac:dyDescent="0.2">
      <c r="A393" s="58"/>
      <c r="B393" s="57"/>
      <c r="C393" s="38" t="s">
        <v>25</v>
      </c>
      <c r="D393" s="31" t="s">
        <v>15</v>
      </c>
      <c r="E393" s="31" t="s">
        <v>15</v>
      </c>
      <c r="F393" s="31" t="s">
        <v>15</v>
      </c>
      <c r="G393" s="32" t="s">
        <v>63</v>
      </c>
      <c r="H393" s="118">
        <v>820</v>
      </c>
      <c r="I393" s="113">
        <v>820</v>
      </c>
      <c r="J393" s="104">
        <v>511.04</v>
      </c>
      <c r="K393" s="29"/>
    </row>
    <row r="394" spans="1:11" s="22" customFormat="1" ht="15" customHeight="1" x14ac:dyDescent="0.2">
      <c r="A394" s="58"/>
      <c r="B394" s="57"/>
      <c r="C394" s="38" t="s">
        <v>29</v>
      </c>
      <c r="D394" s="31" t="s">
        <v>15</v>
      </c>
      <c r="E394" s="31" t="s">
        <v>15</v>
      </c>
      <c r="F394" s="31" t="s">
        <v>15</v>
      </c>
      <c r="G394" s="32" t="s">
        <v>64</v>
      </c>
      <c r="H394" s="118">
        <v>2565</v>
      </c>
      <c r="I394" s="113">
        <v>41029</v>
      </c>
      <c r="J394" s="104">
        <v>24068.79</v>
      </c>
      <c r="K394" s="29"/>
    </row>
    <row r="395" spans="1:11" s="22" customFormat="1" ht="15" customHeight="1" x14ac:dyDescent="0.2">
      <c r="A395" s="58"/>
      <c r="B395" s="57"/>
      <c r="C395" s="38" t="s">
        <v>31</v>
      </c>
      <c r="D395" s="31" t="s">
        <v>15</v>
      </c>
      <c r="E395" s="31" t="s">
        <v>15</v>
      </c>
      <c r="F395" s="31" t="s">
        <v>15</v>
      </c>
      <c r="G395" s="32" t="s">
        <v>36</v>
      </c>
      <c r="H395" s="118">
        <v>0</v>
      </c>
      <c r="I395" s="113">
        <v>0</v>
      </c>
      <c r="J395" s="104">
        <v>0</v>
      </c>
      <c r="K395" s="29"/>
    </row>
    <row r="396" spans="1:11" s="22" customFormat="1" ht="15" customHeight="1" x14ac:dyDescent="0.2">
      <c r="A396" s="58"/>
      <c r="B396" s="57"/>
      <c r="C396" s="38" t="s">
        <v>33</v>
      </c>
      <c r="D396" s="31" t="s">
        <v>15</v>
      </c>
      <c r="E396" s="31" t="s">
        <v>15</v>
      </c>
      <c r="F396" s="31" t="s">
        <v>15</v>
      </c>
      <c r="G396" s="32" t="s">
        <v>38</v>
      </c>
      <c r="H396" s="118">
        <v>0</v>
      </c>
      <c r="I396" s="113">
        <v>0</v>
      </c>
      <c r="J396" s="104">
        <v>0</v>
      </c>
      <c r="K396" s="29"/>
    </row>
    <row r="397" spans="1:11" s="22" customFormat="1" ht="15" customHeight="1" x14ac:dyDescent="0.2">
      <c r="A397" s="58"/>
      <c r="B397" s="57"/>
      <c r="C397" s="38" t="s">
        <v>35</v>
      </c>
      <c r="D397" s="31" t="s">
        <v>15</v>
      </c>
      <c r="E397" s="31" t="s">
        <v>15</v>
      </c>
      <c r="F397" s="31" t="s">
        <v>15</v>
      </c>
      <c r="G397" s="32" t="s">
        <v>40</v>
      </c>
      <c r="H397" s="118">
        <v>0</v>
      </c>
      <c r="I397" s="113">
        <v>0</v>
      </c>
      <c r="J397" s="104">
        <v>0</v>
      </c>
      <c r="K397" s="29"/>
    </row>
    <row r="398" spans="1:11" s="22" customFormat="1" ht="15" customHeight="1" x14ac:dyDescent="0.2">
      <c r="A398" s="58"/>
      <c r="B398" s="57"/>
      <c r="C398" s="39" t="s">
        <v>37</v>
      </c>
      <c r="D398" s="98" t="s">
        <v>15</v>
      </c>
      <c r="E398" s="98" t="s">
        <v>15</v>
      </c>
      <c r="F398" s="98" t="s">
        <v>15</v>
      </c>
      <c r="G398" s="40" t="s">
        <v>65</v>
      </c>
      <c r="H398" s="118">
        <v>0</v>
      </c>
      <c r="I398" s="113">
        <v>0</v>
      </c>
      <c r="J398" s="104">
        <v>0</v>
      </c>
      <c r="K398" s="29"/>
    </row>
    <row r="399" spans="1:11" s="22" customFormat="1" ht="15" customHeight="1" x14ac:dyDescent="0.2">
      <c r="A399" s="58"/>
      <c r="B399" s="136" t="s">
        <v>148</v>
      </c>
      <c r="C399" s="137"/>
      <c r="D399" s="137"/>
      <c r="E399" s="137"/>
      <c r="F399" s="137"/>
      <c r="G399" s="138"/>
      <c r="H399" s="119">
        <f>+SUM(H388:H398)</f>
        <v>1227089</v>
      </c>
      <c r="I399" s="114">
        <f>+SUM(I388:I398)</f>
        <v>1548110</v>
      </c>
      <c r="J399" s="70">
        <f>+SUM(J388:J398)</f>
        <v>1437720.06</v>
      </c>
      <c r="K399" s="29"/>
    </row>
    <row r="400" spans="1:11" s="22" customFormat="1" ht="15" customHeight="1" x14ac:dyDescent="0.2">
      <c r="A400" s="58"/>
      <c r="B400" s="142" t="s">
        <v>149</v>
      </c>
      <c r="C400" s="61" t="s">
        <v>14</v>
      </c>
      <c r="D400" s="45" t="s">
        <v>15</v>
      </c>
      <c r="E400" s="45" t="s">
        <v>15</v>
      </c>
      <c r="F400" s="45" t="s">
        <v>15</v>
      </c>
      <c r="G400" s="46" t="s">
        <v>59</v>
      </c>
      <c r="H400" s="116">
        <v>10236177</v>
      </c>
      <c r="I400" s="117">
        <v>11772813</v>
      </c>
      <c r="J400" s="48">
        <v>11758220.550000001</v>
      </c>
      <c r="K400" s="29"/>
    </row>
    <row r="401" spans="1:11" s="22" customFormat="1" ht="15" customHeight="1" x14ac:dyDescent="0.2">
      <c r="A401" s="58"/>
      <c r="B401" s="143"/>
      <c r="C401" s="38" t="s">
        <v>17</v>
      </c>
      <c r="D401" s="31" t="s">
        <v>15</v>
      </c>
      <c r="E401" s="31" t="s">
        <v>15</v>
      </c>
      <c r="F401" s="31" t="s">
        <v>15</v>
      </c>
      <c r="G401" s="32" t="s">
        <v>60</v>
      </c>
      <c r="H401" s="118">
        <v>616521</v>
      </c>
      <c r="I401" s="113">
        <v>1099527</v>
      </c>
      <c r="J401" s="104">
        <v>804422.05</v>
      </c>
      <c r="K401" s="29"/>
    </row>
    <row r="402" spans="1:11" s="22" customFormat="1" ht="15" customHeight="1" x14ac:dyDescent="0.2">
      <c r="A402" s="58"/>
      <c r="B402" s="57"/>
      <c r="C402" s="38" t="s">
        <v>19</v>
      </c>
      <c r="D402" s="31" t="s">
        <v>15</v>
      </c>
      <c r="E402" s="31" t="s">
        <v>15</v>
      </c>
      <c r="F402" s="31" t="s">
        <v>15</v>
      </c>
      <c r="G402" s="32" t="s">
        <v>61</v>
      </c>
      <c r="H402" s="118">
        <v>0</v>
      </c>
      <c r="I402" s="113">
        <v>0</v>
      </c>
      <c r="J402" s="104">
        <v>0</v>
      </c>
      <c r="K402" s="29"/>
    </row>
    <row r="403" spans="1:11" s="22" customFormat="1" ht="15" customHeight="1" x14ac:dyDescent="0.2">
      <c r="A403" s="58"/>
      <c r="B403" s="57"/>
      <c r="C403" s="38" t="s">
        <v>21</v>
      </c>
      <c r="D403" s="31" t="s">
        <v>15</v>
      </c>
      <c r="E403" s="31" t="s">
        <v>15</v>
      </c>
      <c r="F403" s="31" t="s">
        <v>15</v>
      </c>
      <c r="G403" s="32" t="s">
        <v>26</v>
      </c>
      <c r="H403" s="118">
        <v>110000</v>
      </c>
      <c r="I403" s="113">
        <v>260022</v>
      </c>
      <c r="J403" s="104">
        <v>162515.72</v>
      </c>
      <c r="K403" s="29"/>
    </row>
    <row r="404" spans="1:11" s="22" customFormat="1" ht="15" customHeight="1" x14ac:dyDescent="0.2">
      <c r="A404" s="58"/>
      <c r="B404" s="57"/>
      <c r="C404" s="38" t="s">
        <v>23</v>
      </c>
      <c r="D404" s="31" t="s">
        <v>15</v>
      </c>
      <c r="E404" s="31" t="s">
        <v>15</v>
      </c>
      <c r="F404" s="31" t="s">
        <v>15</v>
      </c>
      <c r="G404" s="32" t="s">
        <v>62</v>
      </c>
      <c r="H404" s="118">
        <v>0</v>
      </c>
      <c r="I404" s="113">
        <v>0</v>
      </c>
      <c r="J404" s="104">
        <v>0</v>
      </c>
      <c r="K404" s="29"/>
    </row>
    <row r="405" spans="1:11" s="22" customFormat="1" ht="15" customHeight="1" x14ac:dyDescent="0.2">
      <c r="A405" s="58"/>
      <c r="B405" s="57"/>
      <c r="C405" s="38" t="s">
        <v>25</v>
      </c>
      <c r="D405" s="31" t="s">
        <v>15</v>
      </c>
      <c r="E405" s="31" t="s">
        <v>15</v>
      </c>
      <c r="F405" s="31" t="s">
        <v>15</v>
      </c>
      <c r="G405" s="32" t="s">
        <v>63</v>
      </c>
      <c r="H405" s="118">
        <v>13000</v>
      </c>
      <c r="I405" s="113">
        <v>28957</v>
      </c>
      <c r="J405" s="104">
        <v>17731.169999999998</v>
      </c>
      <c r="K405" s="29"/>
    </row>
    <row r="406" spans="1:11" s="22" customFormat="1" ht="15" customHeight="1" x14ac:dyDescent="0.2">
      <c r="A406" s="58"/>
      <c r="B406" s="57"/>
      <c r="C406" s="38" t="s">
        <v>29</v>
      </c>
      <c r="D406" s="31" t="s">
        <v>15</v>
      </c>
      <c r="E406" s="31" t="s">
        <v>15</v>
      </c>
      <c r="F406" s="31" t="s">
        <v>15</v>
      </c>
      <c r="G406" s="32" t="s">
        <v>64</v>
      </c>
      <c r="H406" s="118">
        <v>11000</v>
      </c>
      <c r="I406" s="113">
        <v>154861</v>
      </c>
      <c r="J406" s="104">
        <v>148760.1</v>
      </c>
      <c r="K406" s="29"/>
    </row>
    <row r="407" spans="1:11" s="22" customFormat="1" ht="15" customHeight="1" x14ac:dyDescent="0.2">
      <c r="A407" s="58"/>
      <c r="B407" s="57"/>
      <c r="C407" s="38" t="s">
        <v>31</v>
      </c>
      <c r="D407" s="31" t="s">
        <v>15</v>
      </c>
      <c r="E407" s="31" t="s">
        <v>15</v>
      </c>
      <c r="F407" s="31" t="s">
        <v>15</v>
      </c>
      <c r="G407" s="32" t="s">
        <v>36</v>
      </c>
      <c r="H407" s="118">
        <v>0</v>
      </c>
      <c r="I407" s="113">
        <v>0</v>
      </c>
      <c r="J407" s="104">
        <v>0</v>
      </c>
      <c r="K407" s="29"/>
    </row>
    <row r="408" spans="1:11" s="22" customFormat="1" ht="15" customHeight="1" x14ac:dyDescent="0.2">
      <c r="A408" s="58"/>
      <c r="B408" s="57"/>
      <c r="C408" s="38" t="s">
        <v>33</v>
      </c>
      <c r="D408" s="31" t="s">
        <v>15</v>
      </c>
      <c r="E408" s="31" t="s">
        <v>15</v>
      </c>
      <c r="F408" s="31" t="s">
        <v>15</v>
      </c>
      <c r="G408" s="32" t="s">
        <v>38</v>
      </c>
      <c r="H408" s="118">
        <v>0</v>
      </c>
      <c r="I408" s="113">
        <v>0</v>
      </c>
      <c r="J408" s="104">
        <v>0</v>
      </c>
      <c r="K408" s="29"/>
    </row>
    <row r="409" spans="1:11" s="22" customFormat="1" ht="15" customHeight="1" x14ac:dyDescent="0.2">
      <c r="A409" s="58"/>
      <c r="B409" s="57"/>
      <c r="C409" s="38" t="s">
        <v>35</v>
      </c>
      <c r="D409" s="31" t="s">
        <v>15</v>
      </c>
      <c r="E409" s="31" t="s">
        <v>15</v>
      </c>
      <c r="F409" s="31" t="s">
        <v>15</v>
      </c>
      <c r="G409" s="32" t="s">
        <v>40</v>
      </c>
      <c r="H409" s="118">
        <v>0</v>
      </c>
      <c r="I409" s="113">
        <v>0</v>
      </c>
      <c r="J409" s="104">
        <v>0</v>
      </c>
      <c r="K409" s="29"/>
    </row>
    <row r="410" spans="1:11" s="22" customFormat="1" ht="15" customHeight="1" x14ac:dyDescent="0.2">
      <c r="A410" s="58"/>
      <c r="B410" s="57"/>
      <c r="C410" s="39" t="s">
        <v>37</v>
      </c>
      <c r="D410" s="98" t="s">
        <v>15</v>
      </c>
      <c r="E410" s="98" t="s">
        <v>15</v>
      </c>
      <c r="F410" s="98" t="s">
        <v>15</v>
      </c>
      <c r="G410" s="40" t="s">
        <v>65</v>
      </c>
      <c r="H410" s="118">
        <v>0</v>
      </c>
      <c r="I410" s="113">
        <v>0</v>
      </c>
      <c r="J410" s="104">
        <v>0</v>
      </c>
      <c r="K410" s="29"/>
    </row>
    <row r="411" spans="1:11" s="22" customFormat="1" ht="15" customHeight="1" x14ac:dyDescent="0.2">
      <c r="A411" s="58"/>
      <c r="B411" s="136" t="s">
        <v>150</v>
      </c>
      <c r="C411" s="137"/>
      <c r="D411" s="137"/>
      <c r="E411" s="137"/>
      <c r="F411" s="137"/>
      <c r="G411" s="138"/>
      <c r="H411" s="119">
        <f>+SUM(H400:H410)</f>
        <v>10986698</v>
      </c>
      <c r="I411" s="114">
        <f>+SUM(I400:I410)</f>
        <v>13316180</v>
      </c>
      <c r="J411" s="70">
        <f>+SUM(J400:J410)</f>
        <v>12891649.590000002</v>
      </c>
      <c r="K411" s="29"/>
    </row>
    <row r="412" spans="1:11" s="22" customFormat="1" ht="15" customHeight="1" x14ac:dyDescent="0.2">
      <c r="A412" s="58"/>
      <c r="B412" s="142" t="s">
        <v>151</v>
      </c>
      <c r="C412" s="61" t="s">
        <v>14</v>
      </c>
      <c r="D412" s="45" t="s">
        <v>15</v>
      </c>
      <c r="E412" s="45" t="s">
        <v>15</v>
      </c>
      <c r="F412" s="45" t="s">
        <v>15</v>
      </c>
      <c r="G412" s="46" t="s">
        <v>59</v>
      </c>
      <c r="H412" s="116">
        <v>4510166</v>
      </c>
      <c r="I412" s="117">
        <v>5182376</v>
      </c>
      <c r="J412" s="48">
        <v>5165281.8600000003</v>
      </c>
      <c r="K412" s="29"/>
    </row>
    <row r="413" spans="1:11" s="22" customFormat="1" ht="15" customHeight="1" x14ac:dyDescent="0.2">
      <c r="A413" s="58"/>
      <c r="B413" s="143"/>
      <c r="C413" s="38" t="s">
        <v>17</v>
      </c>
      <c r="D413" s="31" t="s">
        <v>15</v>
      </c>
      <c r="E413" s="31" t="s">
        <v>15</v>
      </c>
      <c r="F413" s="31" t="s">
        <v>15</v>
      </c>
      <c r="G413" s="32" t="s">
        <v>60</v>
      </c>
      <c r="H413" s="118">
        <v>251600</v>
      </c>
      <c r="I413" s="113">
        <v>709158</v>
      </c>
      <c r="J413" s="104">
        <v>596301.09</v>
      </c>
      <c r="K413" s="29"/>
    </row>
    <row r="414" spans="1:11" s="22" customFormat="1" ht="15" customHeight="1" x14ac:dyDescent="0.2">
      <c r="A414" s="58"/>
      <c r="B414" s="57"/>
      <c r="C414" s="38" t="s">
        <v>19</v>
      </c>
      <c r="D414" s="31" t="s">
        <v>15</v>
      </c>
      <c r="E414" s="31" t="s">
        <v>15</v>
      </c>
      <c r="F414" s="31" t="s">
        <v>15</v>
      </c>
      <c r="G414" s="32" t="s">
        <v>61</v>
      </c>
      <c r="H414" s="118">
        <v>0</v>
      </c>
      <c r="I414" s="113">
        <v>0</v>
      </c>
      <c r="J414" s="104">
        <v>0</v>
      </c>
      <c r="K414" s="29"/>
    </row>
    <row r="415" spans="1:11" s="22" customFormat="1" ht="15" customHeight="1" x14ac:dyDescent="0.2">
      <c r="A415" s="58"/>
      <c r="B415" s="57"/>
      <c r="C415" s="38" t="s">
        <v>21</v>
      </c>
      <c r="D415" s="31" t="s">
        <v>15</v>
      </c>
      <c r="E415" s="31" t="s">
        <v>15</v>
      </c>
      <c r="F415" s="31" t="s">
        <v>15</v>
      </c>
      <c r="G415" s="32" t="s">
        <v>26</v>
      </c>
      <c r="H415" s="118">
        <v>0</v>
      </c>
      <c r="I415" s="113">
        <v>64985</v>
      </c>
      <c r="J415" s="104">
        <v>63807.229999999996</v>
      </c>
      <c r="K415" s="29"/>
    </row>
    <row r="416" spans="1:11" s="22" customFormat="1" ht="15" customHeight="1" x14ac:dyDescent="0.2">
      <c r="A416" s="58"/>
      <c r="B416" s="57"/>
      <c r="C416" s="38" t="s">
        <v>23</v>
      </c>
      <c r="D416" s="31" t="s">
        <v>15</v>
      </c>
      <c r="E416" s="31" t="s">
        <v>15</v>
      </c>
      <c r="F416" s="31" t="s">
        <v>15</v>
      </c>
      <c r="G416" s="32" t="s">
        <v>62</v>
      </c>
      <c r="H416" s="118">
        <v>0</v>
      </c>
      <c r="I416" s="113">
        <v>0</v>
      </c>
      <c r="J416" s="104">
        <v>0</v>
      </c>
      <c r="K416" s="29"/>
    </row>
    <row r="417" spans="1:11" s="22" customFormat="1" ht="15" customHeight="1" x14ac:dyDescent="0.2">
      <c r="A417" s="58"/>
      <c r="B417" s="57"/>
      <c r="C417" s="38" t="s">
        <v>25</v>
      </c>
      <c r="D417" s="31" t="s">
        <v>15</v>
      </c>
      <c r="E417" s="31" t="s">
        <v>15</v>
      </c>
      <c r="F417" s="31" t="s">
        <v>15</v>
      </c>
      <c r="G417" s="32" t="s">
        <v>63</v>
      </c>
      <c r="H417" s="118">
        <v>8000</v>
      </c>
      <c r="I417" s="113">
        <v>8000</v>
      </c>
      <c r="J417" s="104">
        <v>3886.53</v>
      </c>
      <c r="K417" s="29"/>
    </row>
    <row r="418" spans="1:11" s="22" customFormat="1" ht="15" customHeight="1" x14ac:dyDescent="0.2">
      <c r="A418" s="58"/>
      <c r="B418" s="57"/>
      <c r="C418" s="38" t="s">
        <v>29</v>
      </c>
      <c r="D418" s="31" t="s">
        <v>15</v>
      </c>
      <c r="E418" s="31" t="s">
        <v>15</v>
      </c>
      <c r="F418" s="31" t="s">
        <v>15</v>
      </c>
      <c r="G418" s="32" t="s">
        <v>64</v>
      </c>
      <c r="H418" s="118">
        <v>0</v>
      </c>
      <c r="I418" s="113">
        <v>104252</v>
      </c>
      <c r="J418" s="104">
        <v>102678.39999999999</v>
      </c>
      <c r="K418" s="29"/>
    </row>
    <row r="419" spans="1:11" s="22" customFormat="1" ht="15" customHeight="1" x14ac:dyDescent="0.2">
      <c r="A419" s="58"/>
      <c r="B419" s="57"/>
      <c r="C419" s="38" t="s">
        <v>31</v>
      </c>
      <c r="D419" s="31" t="s">
        <v>15</v>
      </c>
      <c r="E419" s="31" t="s">
        <v>15</v>
      </c>
      <c r="F419" s="31" t="s">
        <v>15</v>
      </c>
      <c r="G419" s="32" t="s">
        <v>36</v>
      </c>
      <c r="H419" s="118">
        <v>0</v>
      </c>
      <c r="I419" s="113">
        <v>0</v>
      </c>
      <c r="J419" s="104">
        <v>0</v>
      </c>
      <c r="K419" s="29"/>
    </row>
    <row r="420" spans="1:11" s="22" customFormat="1" ht="15" customHeight="1" x14ac:dyDescent="0.2">
      <c r="A420" s="58"/>
      <c r="B420" s="57"/>
      <c r="C420" s="38" t="s">
        <v>33</v>
      </c>
      <c r="D420" s="31" t="s">
        <v>15</v>
      </c>
      <c r="E420" s="31" t="s">
        <v>15</v>
      </c>
      <c r="F420" s="31" t="s">
        <v>15</v>
      </c>
      <c r="G420" s="32" t="s">
        <v>38</v>
      </c>
      <c r="H420" s="118">
        <v>0</v>
      </c>
      <c r="I420" s="113">
        <v>0</v>
      </c>
      <c r="J420" s="104">
        <v>0</v>
      </c>
      <c r="K420" s="29"/>
    </row>
    <row r="421" spans="1:11" s="22" customFormat="1" ht="15" customHeight="1" x14ac:dyDescent="0.2">
      <c r="A421" s="58"/>
      <c r="B421" s="57"/>
      <c r="C421" s="38" t="s">
        <v>35</v>
      </c>
      <c r="D421" s="31" t="s">
        <v>15</v>
      </c>
      <c r="E421" s="31" t="s">
        <v>15</v>
      </c>
      <c r="F421" s="31" t="s">
        <v>15</v>
      </c>
      <c r="G421" s="32" t="s">
        <v>40</v>
      </c>
      <c r="H421" s="118">
        <v>0</v>
      </c>
      <c r="I421" s="113">
        <v>0</v>
      </c>
      <c r="J421" s="104">
        <v>0</v>
      </c>
      <c r="K421" s="29"/>
    </row>
    <row r="422" spans="1:11" s="22" customFormat="1" ht="15" customHeight="1" x14ac:dyDescent="0.2">
      <c r="A422" s="58"/>
      <c r="B422" s="57"/>
      <c r="C422" s="39" t="s">
        <v>37</v>
      </c>
      <c r="D422" s="98" t="s">
        <v>15</v>
      </c>
      <c r="E422" s="98" t="s">
        <v>15</v>
      </c>
      <c r="F422" s="98" t="s">
        <v>15</v>
      </c>
      <c r="G422" s="40" t="s">
        <v>65</v>
      </c>
      <c r="H422" s="118">
        <v>0</v>
      </c>
      <c r="I422" s="113">
        <v>0</v>
      </c>
      <c r="J422" s="104">
        <v>0</v>
      </c>
      <c r="K422" s="29"/>
    </row>
    <row r="423" spans="1:11" s="22" customFormat="1" ht="15" customHeight="1" x14ac:dyDescent="0.2">
      <c r="A423" s="58"/>
      <c r="B423" s="136" t="s">
        <v>152</v>
      </c>
      <c r="C423" s="137"/>
      <c r="D423" s="137"/>
      <c r="E423" s="137"/>
      <c r="F423" s="137"/>
      <c r="G423" s="138"/>
      <c r="H423" s="119">
        <f>+SUM(H412:H422)</f>
        <v>4769766</v>
      </c>
      <c r="I423" s="114">
        <f>+SUM(I412:I422)</f>
        <v>6068771</v>
      </c>
      <c r="J423" s="70">
        <f>+SUM(J412:J422)</f>
        <v>5931955.1100000013</v>
      </c>
      <c r="K423" s="29"/>
    </row>
    <row r="424" spans="1:11" s="22" customFormat="1" ht="15" customHeight="1" x14ac:dyDescent="0.2">
      <c r="A424" s="58"/>
      <c r="B424" s="142" t="s">
        <v>153</v>
      </c>
      <c r="C424" s="61" t="s">
        <v>14</v>
      </c>
      <c r="D424" s="45" t="s">
        <v>15</v>
      </c>
      <c r="E424" s="45" t="s">
        <v>15</v>
      </c>
      <c r="F424" s="45" t="s">
        <v>15</v>
      </c>
      <c r="G424" s="46" t="s">
        <v>59</v>
      </c>
      <c r="H424" s="116">
        <v>4303054</v>
      </c>
      <c r="I424" s="117">
        <v>4802499</v>
      </c>
      <c r="J424" s="48">
        <v>4793457.120000001</v>
      </c>
      <c r="K424" s="29"/>
    </row>
    <row r="425" spans="1:11" s="22" customFormat="1" ht="15" customHeight="1" x14ac:dyDescent="0.2">
      <c r="A425" s="58"/>
      <c r="B425" s="143"/>
      <c r="C425" s="38" t="s">
        <v>17</v>
      </c>
      <c r="D425" s="31" t="s">
        <v>15</v>
      </c>
      <c r="E425" s="31" t="s">
        <v>15</v>
      </c>
      <c r="F425" s="31" t="s">
        <v>15</v>
      </c>
      <c r="G425" s="32" t="s">
        <v>60</v>
      </c>
      <c r="H425" s="118">
        <v>343052</v>
      </c>
      <c r="I425" s="113">
        <v>678310</v>
      </c>
      <c r="J425" s="104">
        <v>549373.41999999993</v>
      </c>
      <c r="K425" s="29"/>
    </row>
    <row r="426" spans="1:11" s="22" customFormat="1" ht="15" customHeight="1" x14ac:dyDescent="0.2">
      <c r="A426" s="58"/>
      <c r="B426" s="57"/>
      <c r="C426" s="38" t="s">
        <v>19</v>
      </c>
      <c r="D426" s="31" t="s">
        <v>15</v>
      </c>
      <c r="E426" s="31" t="s">
        <v>15</v>
      </c>
      <c r="F426" s="31" t="s">
        <v>15</v>
      </c>
      <c r="G426" s="32" t="s">
        <v>61</v>
      </c>
      <c r="H426" s="118">
        <v>0</v>
      </c>
      <c r="I426" s="113">
        <v>0</v>
      </c>
      <c r="J426" s="104">
        <v>0</v>
      </c>
      <c r="K426" s="29"/>
    </row>
    <row r="427" spans="1:11" s="22" customFormat="1" ht="15" customHeight="1" x14ac:dyDescent="0.2">
      <c r="A427" s="58"/>
      <c r="B427" s="57"/>
      <c r="C427" s="38" t="s">
        <v>21</v>
      </c>
      <c r="D427" s="31" t="s">
        <v>15</v>
      </c>
      <c r="E427" s="31" t="s">
        <v>15</v>
      </c>
      <c r="F427" s="31" t="s">
        <v>15</v>
      </c>
      <c r="G427" s="32" t="s">
        <v>26</v>
      </c>
      <c r="H427" s="118">
        <v>780</v>
      </c>
      <c r="I427" s="113">
        <v>40884</v>
      </c>
      <c r="J427" s="104">
        <v>35891.53</v>
      </c>
      <c r="K427" s="29"/>
    </row>
    <row r="428" spans="1:11" s="22" customFormat="1" ht="15" customHeight="1" x14ac:dyDescent="0.2">
      <c r="A428" s="58"/>
      <c r="B428" s="57"/>
      <c r="C428" s="38" t="s">
        <v>23</v>
      </c>
      <c r="D428" s="31" t="s">
        <v>15</v>
      </c>
      <c r="E428" s="31" t="s">
        <v>15</v>
      </c>
      <c r="F428" s="31" t="s">
        <v>15</v>
      </c>
      <c r="G428" s="32" t="s">
        <v>62</v>
      </c>
      <c r="H428" s="118">
        <v>0</v>
      </c>
      <c r="I428" s="113">
        <v>0</v>
      </c>
      <c r="J428" s="104">
        <v>0</v>
      </c>
      <c r="K428" s="29"/>
    </row>
    <row r="429" spans="1:11" s="22" customFormat="1" ht="15" customHeight="1" x14ac:dyDescent="0.2">
      <c r="A429" s="58"/>
      <c r="B429" s="57"/>
      <c r="C429" s="38" t="s">
        <v>25</v>
      </c>
      <c r="D429" s="31" t="s">
        <v>15</v>
      </c>
      <c r="E429" s="31" t="s">
        <v>15</v>
      </c>
      <c r="F429" s="31" t="s">
        <v>15</v>
      </c>
      <c r="G429" s="32" t="s">
        <v>63</v>
      </c>
      <c r="H429" s="118">
        <v>9220</v>
      </c>
      <c r="I429" s="113">
        <v>13252</v>
      </c>
      <c r="J429" s="104">
        <v>12710.57</v>
      </c>
      <c r="K429" s="29"/>
    </row>
    <row r="430" spans="1:11" s="22" customFormat="1" ht="15" customHeight="1" x14ac:dyDescent="0.2">
      <c r="A430" s="58"/>
      <c r="B430" s="57"/>
      <c r="C430" s="38" t="s">
        <v>29</v>
      </c>
      <c r="D430" s="31" t="s">
        <v>15</v>
      </c>
      <c r="E430" s="31" t="s">
        <v>15</v>
      </c>
      <c r="F430" s="31" t="s">
        <v>15</v>
      </c>
      <c r="G430" s="32" t="s">
        <v>64</v>
      </c>
      <c r="H430" s="118">
        <v>2390</v>
      </c>
      <c r="I430" s="113">
        <v>122683</v>
      </c>
      <c r="J430" s="104">
        <v>118992.84</v>
      </c>
      <c r="K430" s="29"/>
    </row>
    <row r="431" spans="1:11" s="22" customFormat="1" ht="15" customHeight="1" x14ac:dyDescent="0.2">
      <c r="A431" s="58"/>
      <c r="B431" s="57"/>
      <c r="C431" s="38" t="s">
        <v>31</v>
      </c>
      <c r="D431" s="31" t="s">
        <v>15</v>
      </c>
      <c r="E431" s="31" t="s">
        <v>15</v>
      </c>
      <c r="F431" s="31" t="s">
        <v>15</v>
      </c>
      <c r="G431" s="32" t="s">
        <v>36</v>
      </c>
      <c r="H431" s="118">
        <v>0</v>
      </c>
      <c r="I431" s="113">
        <v>0</v>
      </c>
      <c r="J431" s="104">
        <v>0</v>
      </c>
      <c r="K431" s="29"/>
    </row>
    <row r="432" spans="1:11" s="22" customFormat="1" ht="15" customHeight="1" x14ac:dyDescent="0.2">
      <c r="A432" s="58"/>
      <c r="B432" s="57"/>
      <c r="C432" s="38" t="s">
        <v>33</v>
      </c>
      <c r="D432" s="31" t="s">
        <v>15</v>
      </c>
      <c r="E432" s="31" t="s">
        <v>15</v>
      </c>
      <c r="F432" s="31" t="s">
        <v>15</v>
      </c>
      <c r="G432" s="32" t="s">
        <v>38</v>
      </c>
      <c r="H432" s="118">
        <v>0</v>
      </c>
      <c r="I432" s="113">
        <v>0</v>
      </c>
      <c r="J432" s="104">
        <v>0</v>
      </c>
      <c r="K432" s="29"/>
    </row>
    <row r="433" spans="1:11" s="22" customFormat="1" ht="15" customHeight="1" x14ac:dyDescent="0.2">
      <c r="A433" s="58"/>
      <c r="B433" s="57"/>
      <c r="C433" s="38" t="s">
        <v>35</v>
      </c>
      <c r="D433" s="31" t="s">
        <v>15</v>
      </c>
      <c r="E433" s="31" t="s">
        <v>15</v>
      </c>
      <c r="F433" s="31" t="s">
        <v>15</v>
      </c>
      <c r="G433" s="32" t="s">
        <v>40</v>
      </c>
      <c r="H433" s="118">
        <v>0</v>
      </c>
      <c r="I433" s="113">
        <v>0</v>
      </c>
      <c r="J433" s="104">
        <v>0</v>
      </c>
      <c r="K433" s="29"/>
    </row>
    <row r="434" spans="1:11" s="22" customFormat="1" ht="15" customHeight="1" x14ac:dyDescent="0.2">
      <c r="A434" s="58"/>
      <c r="B434" s="57"/>
      <c r="C434" s="39" t="s">
        <v>37</v>
      </c>
      <c r="D434" s="98" t="s">
        <v>15</v>
      </c>
      <c r="E434" s="98" t="s">
        <v>15</v>
      </c>
      <c r="F434" s="98" t="s">
        <v>15</v>
      </c>
      <c r="G434" s="40" t="s">
        <v>65</v>
      </c>
      <c r="H434" s="118">
        <v>0</v>
      </c>
      <c r="I434" s="113">
        <v>0</v>
      </c>
      <c r="J434" s="104">
        <v>0</v>
      </c>
      <c r="K434" s="29"/>
    </row>
    <row r="435" spans="1:11" s="22" customFormat="1" ht="15" customHeight="1" x14ac:dyDescent="0.2">
      <c r="A435" s="58"/>
      <c r="B435" s="136" t="s">
        <v>154</v>
      </c>
      <c r="C435" s="137"/>
      <c r="D435" s="137"/>
      <c r="E435" s="137"/>
      <c r="F435" s="137"/>
      <c r="G435" s="138"/>
      <c r="H435" s="119">
        <f>+SUM(H424:H434)</f>
        <v>4658496</v>
      </c>
      <c r="I435" s="114">
        <f>+SUM(I424:I434)</f>
        <v>5657628</v>
      </c>
      <c r="J435" s="70">
        <f>+SUM(J424:J434)</f>
        <v>5510425.4800000014</v>
      </c>
      <c r="K435" s="29"/>
    </row>
    <row r="436" spans="1:11" s="22" customFormat="1" ht="15" customHeight="1" x14ac:dyDescent="0.2">
      <c r="A436" s="58"/>
      <c r="B436" s="142" t="s">
        <v>155</v>
      </c>
      <c r="C436" s="61" t="s">
        <v>14</v>
      </c>
      <c r="D436" s="45" t="s">
        <v>15</v>
      </c>
      <c r="E436" s="45" t="s">
        <v>15</v>
      </c>
      <c r="F436" s="45" t="s">
        <v>15</v>
      </c>
      <c r="G436" s="46" t="s">
        <v>59</v>
      </c>
      <c r="H436" s="116">
        <v>4952964</v>
      </c>
      <c r="I436" s="117">
        <v>1085199</v>
      </c>
      <c r="J436" s="48">
        <v>5912276.4300000006</v>
      </c>
      <c r="K436" s="29"/>
    </row>
    <row r="437" spans="1:11" s="22" customFormat="1" ht="15" customHeight="1" x14ac:dyDescent="0.2">
      <c r="A437" s="58"/>
      <c r="B437" s="143"/>
      <c r="C437" s="38" t="s">
        <v>17</v>
      </c>
      <c r="D437" s="31" t="s">
        <v>15</v>
      </c>
      <c r="E437" s="31" t="s">
        <v>15</v>
      </c>
      <c r="F437" s="31" t="s">
        <v>15</v>
      </c>
      <c r="G437" s="32" t="s">
        <v>60</v>
      </c>
      <c r="H437" s="118">
        <v>236354</v>
      </c>
      <c r="I437" s="113">
        <v>394360</v>
      </c>
      <c r="J437" s="104">
        <v>470657.17000000004</v>
      </c>
      <c r="K437" s="29"/>
    </row>
    <row r="438" spans="1:11" s="22" customFormat="1" ht="15" customHeight="1" x14ac:dyDescent="0.2">
      <c r="A438" s="58"/>
      <c r="B438" s="57"/>
      <c r="C438" s="38" t="s">
        <v>19</v>
      </c>
      <c r="D438" s="31" t="s">
        <v>15</v>
      </c>
      <c r="E438" s="31" t="s">
        <v>15</v>
      </c>
      <c r="F438" s="31" t="s">
        <v>15</v>
      </c>
      <c r="G438" s="32" t="s">
        <v>61</v>
      </c>
      <c r="H438" s="118">
        <v>0</v>
      </c>
      <c r="I438" s="113">
        <v>0</v>
      </c>
      <c r="J438" s="104">
        <v>0</v>
      </c>
      <c r="K438" s="29"/>
    </row>
    <row r="439" spans="1:11" s="22" customFormat="1" ht="15" customHeight="1" x14ac:dyDescent="0.2">
      <c r="A439" s="58"/>
      <c r="B439" s="57"/>
      <c r="C439" s="38" t="s">
        <v>21</v>
      </c>
      <c r="D439" s="31" t="s">
        <v>15</v>
      </c>
      <c r="E439" s="31" t="s">
        <v>15</v>
      </c>
      <c r="F439" s="31" t="s">
        <v>15</v>
      </c>
      <c r="G439" s="32" t="s">
        <v>26</v>
      </c>
      <c r="H439" s="118">
        <v>0</v>
      </c>
      <c r="I439" s="113">
        <v>77159</v>
      </c>
      <c r="J439" s="104">
        <v>67416.390000000014</v>
      </c>
      <c r="K439" s="29"/>
    </row>
    <row r="440" spans="1:11" s="22" customFormat="1" ht="15" customHeight="1" x14ac:dyDescent="0.2">
      <c r="A440" s="58"/>
      <c r="B440" s="57"/>
      <c r="C440" s="38" t="s">
        <v>23</v>
      </c>
      <c r="D440" s="31" t="s">
        <v>15</v>
      </c>
      <c r="E440" s="31" t="s">
        <v>15</v>
      </c>
      <c r="F440" s="31" t="s">
        <v>15</v>
      </c>
      <c r="G440" s="32" t="s">
        <v>62</v>
      </c>
      <c r="H440" s="118">
        <v>0</v>
      </c>
      <c r="I440" s="113">
        <v>0</v>
      </c>
      <c r="J440" s="104">
        <v>0</v>
      </c>
      <c r="K440" s="29"/>
    </row>
    <row r="441" spans="1:11" s="22" customFormat="1" ht="15" customHeight="1" x14ac:dyDescent="0.2">
      <c r="A441" s="58"/>
      <c r="B441" s="57"/>
      <c r="C441" s="38" t="s">
        <v>25</v>
      </c>
      <c r="D441" s="31" t="s">
        <v>15</v>
      </c>
      <c r="E441" s="31" t="s">
        <v>15</v>
      </c>
      <c r="F441" s="31" t="s">
        <v>15</v>
      </c>
      <c r="G441" s="32" t="s">
        <v>63</v>
      </c>
      <c r="H441" s="118">
        <v>0</v>
      </c>
      <c r="I441" s="113">
        <v>0</v>
      </c>
      <c r="J441" s="104">
        <v>0</v>
      </c>
      <c r="K441" s="29"/>
    </row>
    <row r="442" spans="1:11" s="22" customFormat="1" ht="15" customHeight="1" x14ac:dyDescent="0.2">
      <c r="A442" s="58"/>
      <c r="B442" s="57"/>
      <c r="C442" s="38" t="s">
        <v>29</v>
      </c>
      <c r="D442" s="31" t="s">
        <v>15</v>
      </c>
      <c r="E442" s="31" t="s">
        <v>15</v>
      </c>
      <c r="F442" s="31" t="s">
        <v>15</v>
      </c>
      <c r="G442" s="32" t="s">
        <v>64</v>
      </c>
      <c r="H442" s="118">
        <v>6900</v>
      </c>
      <c r="I442" s="113">
        <v>197474</v>
      </c>
      <c r="J442" s="104">
        <v>180923.53999999998</v>
      </c>
      <c r="K442" s="29"/>
    </row>
    <row r="443" spans="1:11" s="22" customFormat="1" ht="15" customHeight="1" x14ac:dyDescent="0.2">
      <c r="A443" s="58"/>
      <c r="B443" s="57"/>
      <c r="C443" s="38" t="s">
        <v>31</v>
      </c>
      <c r="D443" s="31" t="s">
        <v>15</v>
      </c>
      <c r="E443" s="31" t="s">
        <v>15</v>
      </c>
      <c r="F443" s="31" t="s">
        <v>15</v>
      </c>
      <c r="G443" s="32" t="s">
        <v>36</v>
      </c>
      <c r="H443" s="118">
        <v>0</v>
      </c>
      <c r="I443" s="113">
        <v>0</v>
      </c>
      <c r="J443" s="104">
        <v>0</v>
      </c>
      <c r="K443" s="29"/>
    </row>
    <row r="444" spans="1:11" s="22" customFormat="1" ht="15" customHeight="1" x14ac:dyDescent="0.2">
      <c r="A444" s="58"/>
      <c r="B444" s="57"/>
      <c r="C444" s="38" t="s">
        <v>33</v>
      </c>
      <c r="D444" s="31" t="s">
        <v>15</v>
      </c>
      <c r="E444" s="31" t="s">
        <v>15</v>
      </c>
      <c r="F444" s="31" t="s">
        <v>15</v>
      </c>
      <c r="G444" s="32" t="s">
        <v>38</v>
      </c>
      <c r="H444" s="118">
        <v>0</v>
      </c>
      <c r="I444" s="113">
        <v>0</v>
      </c>
      <c r="J444" s="104">
        <v>0</v>
      </c>
      <c r="K444" s="29"/>
    </row>
    <row r="445" spans="1:11" s="22" customFormat="1" ht="15" customHeight="1" x14ac:dyDescent="0.2">
      <c r="A445" s="58"/>
      <c r="B445" s="57"/>
      <c r="C445" s="38" t="s">
        <v>35</v>
      </c>
      <c r="D445" s="31" t="s">
        <v>15</v>
      </c>
      <c r="E445" s="31" t="s">
        <v>15</v>
      </c>
      <c r="F445" s="31" t="s">
        <v>15</v>
      </c>
      <c r="G445" s="32" t="s">
        <v>40</v>
      </c>
      <c r="H445" s="118">
        <v>0</v>
      </c>
      <c r="I445" s="113">
        <v>0</v>
      </c>
      <c r="J445" s="104">
        <v>0</v>
      </c>
      <c r="K445" s="29"/>
    </row>
    <row r="446" spans="1:11" s="22" customFormat="1" ht="15" customHeight="1" x14ac:dyDescent="0.2">
      <c r="A446" s="58"/>
      <c r="B446" s="57"/>
      <c r="C446" s="39" t="s">
        <v>37</v>
      </c>
      <c r="D446" s="98" t="s">
        <v>15</v>
      </c>
      <c r="E446" s="98" t="s">
        <v>15</v>
      </c>
      <c r="F446" s="98" t="s">
        <v>15</v>
      </c>
      <c r="G446" s="40" t="s">
        <v>65</v>
      </c>
      <c r="H446" s="118">
        <v>0</v>
      </c>
      <c r="I446" s="113">
        <v>0</v>
      </c>
      <c r="J446" s="104">
        <v>0</v>
      </c>
      <c r="K446" s="29"/>
    </row>
    <row r="447" spans="1:11" s="22" customFormat="1" ht="15" customHeight="1" x14ac:dyDescent="0.2">
      <c r="A447" s="58"/>
      <c r="B447" s="136" t="s">
        <v>156</v>
      </c>
      <c r="C447" s="137"/>
      <c r="D447" s="137"/>
      <c r="E447" s="137"/>
      <c r="F447" s="137"/>
      <c r="G447" s="138"/>
      <c r="H447" s="119">
        <f>+SUM(H436:H446)</f>
        <v>5196218</v>
      </c>
      <c r="I447" s="114">
        <f>+SUM(I436:I446)</f>
        <v>1754192</v>
      </c>
      <c r="J447" s="70">
        <f>+SUM(J436:J446)</f>
        <v>6631273.5300000003</v>
      </c>
      <c r="K447" s="29"/>
    </row>
    <row r="448" spans="1:11" s="22" customFormat="1" ht="15" customHeight="1" x14ac:dyDescent="0.2">
      <c r="A448" s="58"/>
      <c r="B448" s="142" t="s">
        <v>157</v>
      </c>
      <c r="C448" s="61" t="s">
        <v>14</v>
      </c>
      <c r="D448" s="45" t="s">
        <v>15</v>
      </c>
      <c r="E448" s="45" t="s">
        <v>15</v>
      </c>
      <c r="F448" s="45" t="s">
        <v>15</v>
      </c>
      <c r="G448" s="46" t="s">
        <v>59</v>
      </c>
      <c r="H448" s="116">
        <v>3170514</v>
      </c>
      <c r="I448" s="117">
        <v>3707714</v>
      </c>
      <c r="J448" s="48">
        <v>3700281.0199999996</v>
      </c>
      <c r="K448" s="29"/>
    </row>
    <row r="449" spans="1:11" s="22" customFormat="1" ht="15" customHeight="1" x14ac:dyDescent="0.2">
      <c r="A449" s="58"/>
      <c r="B449" s="143"/>
      <c r="C449" s="38" t="s">
        <v>17</v>
      </c>
      <c r="D449" s="31" t="s">
        <v>15</v>
      </c>
      <c r="E449" s="31" t="s">
        <v>15</v>
      </c>
      <c r="F449" s="31" t="s">
        <v>15</v>
      </c>
      <c r="G449" s="32" t="s">
        <v>60</v>
      </c>
      <c r="H449" s="112">
        <v>202584</v>
      </c>
      <c r="I449" s="113">
        <v>417283</v>
      </c>
      <c r="J449" s="104">
        <v>324861.36</v>
      </c>
      <c r="K449" s="29"/>
    </row>
    <row r="450" spans="1:11" s="22" customFormat="1" ht="15" customHeight="1" x14ac:dyDescent="0.2">
      <c r="A450" s="58"/>
      <c r="B450" s="57"/>
      <c r="C450" s="38" t="s">
        <v>19</v>
      </c>
      <c r="D450" s="31" t="s">
        <v>15</v>
      </c>
      <c r="E450" s="31" t="s">
        <v>15</v>
      </c>
      <c r="F450" s="31" t="s">
        <v>15</v>
      </c>
      <c r="G450" s="32" t="s">
        <v>61</v>
      </c>
      <c r="H450" s="112">
        <v>0</v>
      </c>
      <c r="I450" s="113">
        <v>0</v>
      </c>
      <c r="J450" s="104">
        <v>0</v>
      </c>
      <c r="K450" s="29"/>
    </row>
    <row r="451" spans="1:11" s="22" customFormat="1" ht="15" customHeight="1" x14ac:dyDescent="0.2">
      <c r="A451" s="58"/>
      <c r="B451" s="57"/>
      <c r="C451" s="38" t="s">
        <v>21</v>
      </c>
      <c r="D451" s="31" t="s">
        <v>15</v>
      </c>
      <c r="E451" s="31" t="s">
        <v>15</v>
      </c>
      <c r="F451" s="31" t="s">
        <v>15</v>
      </c>
      <c r="G451" s="32" t="s">
        <v>26</v>
      </c>
      <c r="H451" s="112">
        <v>0</v>
      </c>
      <c r="I451" s="113">
        <v>112044</v>
      </c>
      <c r="J451" s="104">
        <v>104314.53</v>
      </c>
      <c r="K451" s="29"/>
    </row>
    <row r="452" spans="1:11" s="22" customFormat="1" ht="15" customHeight="1" x14ac:dyDescent="0.2">
      <c r="A452" s="58"/>
      <c r="B452" s="57"/>
      <c r="C452" s="38" t="s">
        <v>23</v>
      </c>
      <c r="D452" s="31" t="s">
        <v>15</v>
      </c>
      <c r="E452" s="31" t="s">
        <v>15</v>
      </c>
      <c r="F452" s="31" t="s">
        <v>15</v>
      </c>
      <c r="G452" s="32" t="s">
        <v>62</v>
      </c>
      <c r="H452" s="112">
        <v>0</v>
      </c>
      <c r="I452" s="113">
        <v>0</v>
      </c>
      <c r="J452" s="104">
        <v>0</v>
      </c>
      <c r="K452" s="29"/>
    </row>
    <row r="453" spans="1:11" s="22" customFormat="1" ht="15" customHeight="1" x14ac:dyDescent="0.2">
      <c r="A453" s="58"/>
      <c r="B453" s="57"/>
      <c r="C453" s="38" t="s">
        <v>25</v>
      </c>
      <c r="D453" s="31" t="s">
        <v>15</v>
      </c>
      <c r="E453" s="31" t="s">
        <v>15</v>
      </c>
      <c r="F453" s="31" t="s">
        <v>15</v>
      </c>
      <c r="G453" s="32" t="s">
        <v>63</v>
      </c>
      <c r="H453" s="112">
        <v>4000</v>
      </c>
      <c r="I453" s="113">
        <v>4000</v>
      </c>
      <c r="J453" s="104">
        <v>2125.7199999999998</v>
      </c>
      <c r="K453" s="29"/>
    </row>
    <row r="454" spans="1:11" s="22" customFormat="1" ht="15" customHeight="1" x14ac:dyDescent="0.2">
      <c r="A454" s="58"/>
      <c r="B454" s="57"/>
      <c r="C454" s="38" t="s">
        <v>29</v>
      </c>
      <c r="D454" s="31" t="s">
        <v>15</v>
      </c>
      <c r="E454" s="31" t="s">
        <v>15</v>
      </c>
      <c r="F454" s="31" t="s">
        <v>15</v>
      </c>
      <c r="G454" s="32" t="s">
        <v>64</v>
      </c>
      <c r="H454" s="112">
        <v>0</v>
      </c>
      <c r="I454" s="113">
        <v>66977</v>
      </c>
      <c r="J454" s="104">
        <v>64632.89</v>
      </c>
      <c r="K454" s="29"/>
    </row>
    <row r="455" spans="1:11" s="22" customFormat="1" ht="15" customHeight="1" x14ac:dyDescent="0.2">
      <c r="A455" s="58"/>
      <c r="B455" s="57"/>
      <c r="C455" s="38" t="s">
        <v>31</v>
      </c>
      <c r="D455" s="31" t="s">
        <v>15</v>
      </c>
      <c r="E455" s="31" t="s">
        <v>15</v>
      </c>
      <c r="F455" s="31" t="s">
        <v>15</v>
      </c>
      <c r="G455" s="32" t="s">
        <v>36</v>
      </c>
      <c r="H455" s="112">
        <v>0</v>
      </c>
      <c r="I455" s="113">
        <v>0</v>
      </c>
      <c r="J455" s="104">
        <v>0</v>
      </c>
      <c r="K455" s="29"/>
    </row>
    <row r="456" spans="1:11" s="22" customFormat="1" ht="15" customHeight="1" x14ac:dyDescent="0.2">
      <c r="A456" s="58"/>
      <c r="B456" s="57"/>
      <c r="C456" s="38" t="s">
        <v>33</v>
      </c>
      <c r="D456" s="31" t="s">
        <v>15</v>
      </c>
      <c r="E456" s="31" t="s">
        <v>15</v>
      </c>
      <c r="F456" s="31" t="s">
        <v>15</v>
      </c>
      <c r="G456" s="32" t="s">
        <v>38</v>
      </c>
      <c r="H456" s="112">
        <v>0</v>
      </c>
      <c r="I456" s="113">
        <v>0</v>
      </c>
      <c r="J456" s="104">
        <v>0</v>
      </c>
      <c r="K456" s="29"/>
    </row>
    <row r="457" spans="1:11" s="22" customFormat="1" ht="15" customHeight="1" x14ac:dyDescent="0.2">
      <c r="A457" s="58"/>
      <c r="B457" s="57"/>
      <c r="C457" s="38" t="s">
        <v>35</v>
      </c>
      <c r="D457" s="31" t="s">
        <v>15</v>
      </c>
      <c r="E457" s="31" t="s">
        <v>15</v>
      </c>
      <c r="F457" s="31" t="s">
        <v>15</v>
      </c>
      <c r="G457" s="32" t="s">
        <v>40</v>
      </c>
      <c r="H457" s="112">
        <v>0</v>
      </c>
      <c r="I457" s="113">
        <v>0</v>
      </c>
      <c r="J457" s="104">
        <v>0</v>
      </c>
      <c r="K457" s="29"/>
    </row>
    <row r="458" spans="1:11" s="22" customFormat="1" ht="15" customHeight="1" x14ac:dyDescent="0.2">
      <c r="A458" s="58"/>
      <c r="B458" s="57"/>
      <c r="C458" s="39" t="s">
        <v>37</v>
      </c>
      <c r="D458" s="98" t="s">
        <v>15</v>
      </c>
      <c r="E458" s="98" t="s">
        <v>15</v>
      </c>
      <c r="F458" s="98" t="s">
        <v>15</v>
      </c>
      <c r="G458" s="40" t="s">
        <v>65</v>
      </c>
      <c r="H458" s="112">
        <v>0</v>
      </c>
      <c r="I458" s="113">
        <v>0</v>
      </c>
      <c r="J458" s="104">
        <v>0</v>
      </c>
      <c r="K458" s="29"/>
    </row>
    <row r="459" spans="1:11" s="22" customFormat="1" ht="15" customHeight="1" x14ac:dyDescent="0.2">
      <c r="A459" s="58"/>
      <c r="B459" s="136" t="s">
        <v>158</v>
      </c>
      <c r="C459" s="137"/>
      <c r="D459" s="137"/>
      <c r="E459" s="137"/>
      <c r="F459" s="137"/>
      <c r="G459" s="138"/>
      <c r="H459" s="119">
        <f>+SUM(H448:H458)</f>
        <v>3377098</v>
      </c>
      <c r="I459" s="114">
        <f>+SUM(I448:I458)</f>
        <v>4308018</v>
      </c>
      <c r="J459" s="70">
        <f>+SUM(J448:J458)</f>
        <v>4196215.5199999996</v>
      </c>
      <c r="K459" s="29"/>
    </row>
    <row r="460" spans="1:11" s="22" customFormat="1" ht="15" customHeight="1" x14ac:dyDescent="0.2">
      <c r="A460" s="58"/>
      <c r="B460" s="142" t="s">
        <v>159</v>
      </c>
      <c r="C460" s="61" t="s">
        <v>14</v>
      </c>
      <c r="D460" s="45" t="s">
        <v>15</v>
      </c>
      <c r="E460" s="45" t="s">
        <v>15</v>
      </c>
      <c r="F460" s="45" t="s">
        <v>15</v>
      </c>
      <c r="G460" s="46" t="s">
        <v>59</v>
      </c>
      <c r="H460" s="116">
        <v>2334371</v>
      </c>
      <c r="I460" s="117">
        <v>2612578</v>
      </c>
      <c r="J460" s="48">
        <v>2604710.58</v>
      </c>
      <c r="K460" s="29"/>
    </row>
    <row r="461" spans="1:11" s="22" customFormat="1" ht="15" customHeight="1" x14ac:dyDescent="0.2">
      <c r="A461" s="58"/>
      <c r="B461" s="143"/>
      <c r="C461" s="38" t="s">
        <v>17</v>
      </c>
      <c r="D461" s="31" t="s">
        <v>15</v>
      </c>
      <c r="E461" s="31" t="s">
        <v>15</v>
      </c>
      <c r="F461" s="31" t="s">
        <v>15</v>
      </c>
      <c r="G461" s="32" t="s">
        <v>60</v>
      </c>
      <c r="H461" s="118">
        <v>207135</v>
      </c>
      <c r="I461" s="113">
        <v>409059</v>
      </c>
      <c r="J461" s="104">
        <v>296092.3</v>
      </c>
      <c r="K461" s="29"/>
    </row>
    <row r="462" spans="1:11" s="22" customFormat="1" ht="15" customHeight="1" x14ac:dyDescent="0.2">
      <c r="A462" s="58"/>
      <c r="B462" s="57"/>
      <c r="C462" s="38" t="s">
        <v>19</v>
      </c>
      <c r="D462" s="31" t="s">
        <v>15</v>
      </c>
      <c r="E462" s="31" t="s">
        <v>15</v>
      </c>
      <c r="F462" s="31" t="s">
        <v>15</v>
      </c>
      <c r="G462" s="32" t="s">
        <v>61</v>
      </c>
      <c r="H462" s="118">
        <v>0</v>
      </c>
      <c r="I462" s="113">
        <v>0</v>
      </c>
      <c r="J462" s="104">
        <v>0</v>
      </c>
      <c r="K462" s="29"/>
    </row>
    <row r="463" spans="1:11" s="22" customFormat="1" ht="15" customHeight="1" x14ac:dyDescent="0.2">
      <c r="A463" s="58"/>
      <c r="B463" s="57"/>
      <c r="C463" s="38" t="s">
        <v>21</v>
      </c>
      <c r="D463" s="31" t="s">
        <v>15</v>
      </c>
      <c r="E463" s="31" t="s">
        <v>15</v>
      </c>
      <c r="F463" s="31" t="s">
        <v>15</v>
      </c>
      <c r="G463" s="32" t="s">
        <v>26</v>
      </c>
      <c r="H463" s="118">
        <v>0</v>
      </c>
      <c r="I463" s="113">
        <v>73670</v>
      </c>
      <c r="J463" s="104">
        <v>73089.95</v>
      </c>
      <c r="K463" s="29"/>
    </row>
    <row r="464" spans="1:11" s="22" customFormat="1" ht="15" customHeight="1" x14ac:dyDescent="0.2">
      <c r="A464" s="58"/>
      <c r="B464" s="57"/>
      <c r="C464" s="38" t="s">
        <v>23</v>
      </c>
      <c r="D464" s="31" t="s">
        <v>15</v>
      </c>
      <c r="E464" s="31" t="s">
        <v>15</v>
      </c>
      <c r="F464" s="31" t="s">
        <v>15</v>
      </c>
      <c r="G464" s="32" t="s">
        <v>62</v>
      </c>
      <c r="H464" s="118">
        <v>0</v>
      </c>
      <c r="I464" s="113">
        <v>0</v>
      </c>
      <c r="J464" s="104">
        <v>0</v>
      </c>
      <c r="K464" s="29"/>
    </row>
    <row r="465" spans="1:11" s="22" customFormat="1" ht="15" customHeight="1" x14ac:dyDescent="0.2">
      <c r="A465" s="58"/>
      <c r="B465" s="57"/>
      <c r="C465" s="38" t="s">
        <v>25</v>
      </c>
      <c r="D465" s="31" t="s">
        <v>15</v>
      </c>
      <c r="E465" s="31" t="s">
        <v>15</v>
      </c>
      <c r="F465" s="31" t="s">
        <v>15</v>
      </c>
      <c r="G465" s="32" t="s">
        <v>63</v>
      </c>
      <c r="H465" s="118">
        <v>1500</v>
      </c>
      <c r="I465" s="113">
        <v>1500</v>
      </c>
      <c r="J465" s="104">
        <v>466.67999999999995</v>
      </c>
      <c r="K465" s="29"/>
    </row>
    <row r="466" spans="1:11" s="22" customFormat="1" ht="15" customHeight="1" x14ac:dyDescent="0.2">
      <c r="A466" s="58"/>
      <c r="B466" s="57"/>
      <c r="C466" s="38" t="s">
        <v>29</v>
      </c>
      <c r="D466" s="31" t="s">
        <v>15</v>
      </c>
      <c r="E466" s="31" t="s">
        <v>15</v>
      </c>
      <c r="F466" s="31" t="s">
        <v>15</v>
      </c>
      <c r="G466" s="32" t="s">
        <v>64</v>
      </c>
      <c r="H466" s="118">
        <v>2000</v>
      </c>
      <c r="I466" s="113">
        <v>78954</v>
      </c>
      <c r="J466" s="104">
        <v>74785.87000000001</v>
      </c>
      <c r="K466" s="29"/>
    </row>
    <row r="467" spans="1:11" s="22" customFormat="1" ht="15" customHeight="1" x14ac:dyDescent="0.2">
      <c r="A467" s="58"/>
      <c r="B467" s="57"/>
      <c r="C467" s="38" t="s">
        <v>31</v>
      </c>
      <c r="D467" s="31" t="s">
        <v>15</v>
      </c>
      <c r="E467" s="31" t="s">
        <v>15</v>
      </c>
      <c r="F467" s="31" t="s">
        <v>15</v>
      </c>
      <c r="G467" s="32" t="s">
        <v>36</v>
      </c>
      <c r="H467" s="118">
        <v>0</v>
      </c>
      <c r="I467" s="113">
        <v>0</v>
      </c>
      <c r="J467" s="104">
        <v>0</v>
      </c>
      <c r="K467" s="29"/>
    </row>
    <row r="468" spans="1:11" s="22" customFormat="1" ht="15" customHeight="1" x14ac:dyDescent="0.2">
      <c r="A468" s="58"/>
      <c r="B468" s="57"/>
      <c r="C468" s="38" t="s">
        <v>33</v>
      </c>
      <c r="D468" s="31" t="s">
        <v>15</v>
      </c>
      <c r="E468" s="31" t="s">
        <v>15</v>
      </c>
      <c r="F468" s="31" t="s">
        <v>15</v>
      </c>
      <c r="G468" s="32" t="s">
        <v>38</v>
      </c>
      <c r="H468" s="118">
        <v>0</v>
      </c>
      <c r="I468" s="113">
        <v>0</v>
      </c>
      <c r="J468" s="104">
        <v>0</v>
      </c>
      <c r="K468" s="29"/>
    </row>
    <row r="469" spans="1:11" s="22" customFormat="1" ht="15" customHeight="1" x14ac:dyDescent="0.2">
      <c r="A469" s="58"/>
      <c r="B469" s="57"/>
      <c r="C469" s="38" t="s">
        <v>35</v>
      </c>
      <c r="D469" s="31" t="s">
        <v>15</v>
      </c>
      <c r="E469" s="31" t="s">
        <v>15</v>
      </c>
      <c r="F469" s="31" t="s">
        <v>15</v>
      </c>
      <c r="G469" s="32" t="s">
        <v>40</v>
      </c>
      <c r="H469" s="118">
        <v>0</v>
      </c>
      <c r="I469" s="113">
        <v>0</v>
      </c>
      <c r="J469" s="104">
        <v>0</v>
      </c>
      <c r="K469" s="29"/>
    </row>
    <row r="470" spans="1:11" s="22" customFormat="1" ht="15" customHeight="1" x14ac:dyDescent="0.2">
      <c r="A470" s="58"/>
      <c r="B470" s="57"/>
      <c r="C470" s="39" t="s">
        <v>37</v>
      </c>
      <c r="D470" s="98" t="s">
        <v>15</v>
      </c>
      <c r="E470" s="98" t="s">
        <v>15</v>
      </c>
      <c r="F470" s="98" t="s">
        <v>15</v>
      </c>
      <c r="G470" s="40" t="s">
        <v>65</v>
      </c>
      <c r="H470" s="118">
        <v>0</v>
      </c>
      <c r="I470" s="113">
        <v>0</v>
      </c>
      <c r="J470" s="104">
        <v>0</v>
      </c>
      <c r="K470" s="29"/>
    </row>
    <row r="471" spans="1:11" s="22" customFormat="1" ht="15" customHeight="1" x14ac:dyDescent="0.2">
      <c r="A471" s="58"/>
      <c r="B471" s="136" t="s">
        <v>160</v>
      </c>
      <c r="C471" s="137"/>
      <c r="D471" s="137"/>
      <c r="E471" s="137"/>
      <c r="F471" s="137"/>
      <c r="G471" s="138"/>
      <c r="H471" s="119">
        <f>+SUM(H460:H470)</f>
        <v>2545006</v>
      </c>
      <c r="I471" s="114">
        <f>+SUM(I460:I470)</f>
        <v>3175761</v>
      </c>
      <c r="J471" s="70">
        <f>+SUM(J460:J470)</f>
        <v>3049145.3800000004</v>
      </c>
      <c r="K471" s="29"/>
    </row>
    <row r="472" spans="1:11" s="22" customFormat="1" ht="15" customHeight="1" x14ac:dyDescent="0.2">
      <c r="A472" s="58"/>
      <c r="B472" s="142" t="s">
        <v>161</v>
      </c>
      <c r="C472" s="61" t="s">
        <v>14</v>
      </c>
      <c r="D472" s="45" t="s">
        <v>15</v>
      </c>
      <c r="E472" s="45" t="s">
        <v>15</v>
      </c>
      <c r="F472" s="45" t="s">
        <v>15</v>
      </c>
      <c r="G472" s="46" t="s">
        <v>59</v>
      </c>
      <c r="H472" s="116">
        <v>3194500</v>
      </c>
      <c r="I472" s="117">
        <v>3531571</v>
      </c>
      <c r="J472" s="48">
        <v>3527745.6099999989</v>
      </c>
      <c r="K472" s="29"/>
    </row>
    <row r="473" spans="1:11" s="22" customFormat="1" ht="15" customHeight="1" x14ac:dyDescent="0.2">
      <c r="A473" s="58"/>
      <c r="B473" s="143"/>
      <c r="C473" s="38" t="s">
        <v>17</v>
      </c>
      <c r="D473" s="31" t="s">
        <v>15</v>
      </c>
      <c r="E473" s="31" t="s">
        <v>15</v>
      </c>
      <c r="F473" s="31" t="s">
        <v>15</v>
      </c>
      <c r="G473" s="32" t="s">
        <v>60</v>
      </c>
      <c r="H473" s="118">
        <v>199004</v>
      </c>
      <c r="I473" s="113">
        <v>453735</v>
      </c>
      <c r="J473" s="104">
        <v>381814.79000000004</v>
      </c>
      <c r="K473" s="29"/>
    </row>
    <row r="474" spans="1:11" s="22" customFormat="1" ht="15" customHeight="1" x14ac:dyDescent="0.2">
      <c r="A474" s="58"/>
      <c r="B474" s="143"/>
      <c r="C474" s="38" t="s">
        <v>19</v>
      </c>
      <c r="D474" s="31" t="s">
        <v>15</v>
      </c>
      <c r="E474" s="31" t="s">
        <v>15</v>
      </c>
      <c r="F474" s="31" t="s">
        <v>15</v>
      </c>
      <c r="G474" s="32" t="s">
        <v>61</v>
      </c>
      <c r="H474" s="118">
        <v>0</v>
      </c>
      <c r="I474" s="113">
        <v>0</v>
      </c>
      <c r="J474" s="104">
        <v>0</v>
      </c>
      <c r="K474" s="29"/>
    </row>
    <row r="475" spans="1:11" s="22" customFormat="1" ht="15" customHeight="1" x14ac:dyDescent="0.2">
      <c r="A475" s="58"/>
      <c r="B475" s="57"/>
      <c r="C475" s="38" t="s">
        <v>21</v>
      </c>
      <c r="D475" s="31" t="s">
        <v>15</v>
      </c>
      <c r="E475" s="31" t="s">
        <v>15</v>
      </c>
      <c r="F475" s="31" t="s">
        <v>15</v>
      </c>
      <c r="G475" s="32" t="s">
        <v>26</v>
      </c>
      <c r="H475" s="118">
        <v>25000</v>
      </c>
      <c r="I475" s="113">
        <v>189137</v>
      </c>
      <c r="J475" s="104">
        <v>160028.01</v>
      </c>
      <c r="K475" s="29"/>
    </row>
    <row r="476" spans="1:11" s="22" customFormat="1" ht="15" customHeight="1" x14ac:dyDescent="0.2">
      <c r="A476" s="58"/>
      <c r="B476" s="57"/>
      <c r="C476" s="38" t="s">
        <v>23</v>
      </c>
      <c r="D476" s="31" t="s">
        <v>15</v>
      </c>
      <c r="E476" s="31" t="s">
        <v>15</v>
      </c>
      <c r="F476" s="31" t="s">
        <v>15</v>
      </c>
      <c r="G476" s="32" t="s">
        <v>62</v>
      </c>
      <c r="H476" s="118">
        <v>0</v>
      </c>
      <c r="I476" s="113">
        <v>0</v>
      </c>
      <c r="J476" s="104">
        <v>0</v>
      </c>
      <c r="K476" s="29"/>
    </row>
    <row r="477" spans="1:11" s="22" customFormat="1" ht="15" customHeight="1" x14ac:dyDescent="0.2">
      <c r="A477" s="58"/>
      <c r="B477" s="57"/>
      <c r="C477" s="38" t="s">
        <v>25</v>
      </c>
      <c r="D477" s="31" t="s">
        <v>15</v>
      </c>
      <c r="E477" s="31" t="s">
        <v>15</v>
      </c>
      <c r="F477" s="31" t="s">
        <v>15</v>
      </c>
      <c r="G477" s="32" t="s">
        <v>63</v>
      </c>
      <c r="H477" s="118">
        <v>1800</v>
      </c>
      <c r="I477" s="113">
        <v>2322</v>
      </c>
      <c r="J477" s="104">
        <v>1386.6</v>
      </c>
      <c r="K477" s="29"/>
    </row>
    <row r="478" spans="1:11" s="22" customFormat="1" ht="15" customHeight="1" x14ac:dyDescent="0.2">
      <c r="A478" s="58"/>
      <c r="B478" s="57"/>
      <c r="C478" s="38" t="s">
        <v>29</v>
      </c>
      <c r="D478" s="31" t="s">
        <v>15</v>
      </c>
      <c r="E478" s="31" t="s">
        <v>15</v>
      </c>
      <c r="F478" s="31" t="s">
        <v>15</v>
      </c>
      <c r="G478" s="32" t="s">
        <v>64</v>
      </c>
      <c r="H478" s="118">
        <v>4000</v>
      </c>
      <c r="I478" s="113">
        <v>77807</v>
      </c>
      <c r="J478" s="104">
        <v>74384.77</v>
      </c>
      <c r="K478" s="29"/>
    </row>
    <row r="479" spans="1:11" s="22" customFormat="1" ht="15" customHeight="1" x14ac:dyDescent="0.2">
      <c r="A479" s="58"/>
      <c r="B479" s="57"/>
      <c r="C479" s="38" t="s">
        <v>31</v>
      </c>
      <c r="D479" s="31" t="s">
        <v>15</v>
      </c>
      <c r="E479" s="31" t="s">
        <v>15</v>
      </c>
      <c r="F479" s="31" t="s">
        <v>15</v>
      </c>
      <c r="G479" s="32" t="s">
        <v>36</v>
      </c>
      <c r="H479" s="118">
        <v>0</v>
      </c>
      <c r="I479" s="113">
        <v>0</v>
      </c>
      <c r="J479" s="104">
        <v>0</v>
      </c>
      <c r="K479" s="29"/>
    </row>
    <row r="480" spans="1:11" s="22" customFormat="1" ht="15" customHeight="1" x14ac:dyDescent="0.2">
      <c r="A480" s="58"/>
      <c r="B480" s="57"/>
      <c r="C480" s="38" t="s">
        <v>33</v>
      </c>
      <c r="D480" s="31" t="s">
        <v>15</v>
      </c>
      <c r="E480" s="31" t="s">
        <v>15</v>
      </c>
      <c r="F480" s="31" t="s">
        <v>15</v>
      </c>
      <c r="G480" s="32" t="s">
        <v>38</v>
      </c>
      <c r="H480" s="118">
        <v>0</v>
      </c>
      <c r="I480" s="113">
        <v>0</v>
      </c>
      <c r="J480" s="104">
        <v>0</v>
      </c>
      <c r="K480" s="29"/>
    </row>
    <row r="481" spans="1:16" s="22" customFormat="1" ht="15" customHeight="1" x14ac:dyDescent="0.2">
      <c r="A481" s="58"/>
      <c r="B481" s="57"/>
      <c r="C481" s="38" t="s">
        <v>35</v>
      </c>
      <c r="D481" s="31" t="s">
        <v>15</v>
      </c>
      <c r="E481" s="31" t="s">
        <v>15</v>
      </c>
      <c r="F481" s="31" t="s">
        <v>15</v>
      </c>
      <c r="G481" s="32" t="s">
        <v>40</v>
      </c>
      <c r="H481" s="118">
        <v>0</v>
      </c>
      <c r="I481" s="113">
        <v>0</v>
      </c>
      <c r="J481" s="104">
        <v>0</v>
      </c>
      <c r="K481" s="29"/>
    </row>
    <row r="482" spans="1:16" s="22" customFormat="1" ht="15" customHeight="1" x14ac:dyDescent="0.2">
      <c r="A482" s="58"/>
      <c r="B482" s="62"/>
      <c r="C482" s="39" t="s">
        <v>37</v>
      </c>
      <c r="D482" s="98" t="s">
        <v>15</v>
      </c>
      <c r="E482" s="98" t="s">
        <v>15</v>
      </c>
      <c r="F482" s="98" t="s">
        <v>15</v>
      </c>
      <c r="G482" s="40" t="s">
        <v>65</v>
      </c>
      <c r="H482" s="118">
        <v>0</v>
      </c>
      <c r="I482" s="113">
        <v>0</v>
      </c>
      <c r="J482" s="104">
        <v>0</v>
      </c>
      <c r="K482" s="29"/>
    </row>
    <row r="483" spans="1:16" s="22" customFormat="1" ht="15" customHeight="1" x14ac:dyDescent="0.2">
      <c r="A483" s="58"/>
      <c r="B483" s="136" t="s">
        <v>162</v>
      </c>
      <c r="C483" s="137"/>
      <c r="D483" s="137"/>
      <c r="E483" s="137"/>
      <c r="F483" s="137"/>
      <c r="G483" s="138"/>
      <c r="H483" s="119">
        <f>+SUM(H472:H482)</f>
        <v>3424304</v>
      </c>
      <c r="I483" s="114">
        <f>+SUM(I472:I482)</f>
        <v>4254572</v>
      </c>
      <c r="J483" s="70">
        <f>+SUM(J472:J482)</f>
        <v>4145359.7799999993</v>
      </c>
      <c r="K483" s="29"/>
    </row>
    <row r="484" spans="1:16" ht="15" customHeight="1" thickBot="1" x14ac:dyDescent="0.25">
      <c r="A484" s="50" t="s">
        <v>163</v>
      </c>
      <c r="B484" s="50"/>
      <c r="C484" s="51"/>
      <c r="D484" s="51"/>
      <c r="E484" s="51"/>
      <c r="F484" s="51"/>
      <c r="G484" s="51"/>
      <c r="H484" s="115">
        <f>+H15+H27+H39+H51+H63+H75+H87+H99+H111+H123+H135+H147+H159+H171+H183+H195+H207+H219+H231+H243+H255+H267+H279+H291+H303+H315+H327+H339+H351+H363+H375+H387+H399+H411+H423+H435+H447+H459+H471+H483</f>
        <v>233982892</v>
      </c>
      <c r="I484" s="115">
        <f>+I15+I27+I39+I51+I63+I75+I87+I99+I111+I123+I135+I147+I159+I171+I183+I195+I207+I219+I231+I243+I255+I267+I279+I291+I303+I315+I327+I339+I351+I363+I375+I387+I399+I411+I423+I435+I447+I459+I471+I483</f>
        <v>284373811</v>
      </c>
      <c r="J484" s="71">
        <f>+J15+J27+J39+J51+J63+J75+J87+J99+J111+J123+J135+J147+J159+J171+J183+J195+J207+J219+J231+J243+J255+J267+J279+J291+J303+J315+J327+J339+J351+J363+J375+J387+J399+J411+J423+J435+J447+J459+J471+J483</f>
        <v>279854326.62999994</v>
      </c>
    </row>
    <row r="487" spans="1:16" ht="15" customHeight="1" x14ac:dyDescent="0.2">
      <c r="C487" s="107"/>
      <c r="D487" s="122"/>
      <c r="E487" s="122"/>
      <c r="F487" s="122"/>
      <c r="G487" s="122"/>
      <c r="H487" s="131"/>
      <c r="I487" s="131"/>
      <c r="J487" s="131"/>
      <c r="K487" s="59"/>
      <c r="L487" s="59"/>
      <c r="M487" s="59"/>
      <c r="N487" s="59"/>
      <c r="O487" s="59"/>
      <c r="P487" s="59"/>
    </row>
    <row r="488" spans="1:16" ht="15" customHeight="1" x14ac:dyDescent="0.2">
      <c r="C488" s="107"/>
      <c r="D488" s="122"/>
      <c r="E488" s="122"/>
      <c r="F488" s="122"/>
      <c r="G488" s="122"/>
      <c r="H488" s="131"/>
      <c r="I488" s="131"/>
      <c r="J488" s="131"/>
      <c r="K488" s="59"/>
      <c r="L488" s="59"/>
      <c r="M488" s="59"/>
      <c r="N488" s="59"/>
      <c r="O488" s="59"/>
      <c r="P488" s="59"/>
    </row>
    <row r="489" spans="1:16" ht="15" customHeight="1" x14ac:dyDescent="0.2">
      <c r="C489" s="107"/>
      <c r="D489" s="122"/>
      <c r="E489" s="122"/>
      <c r="F489" s="122"/>
      <c r="G489" s="122"/>
      <c r="H489" s="131"/>
      <c r="I489" s="131"/>
      <c r="J489" s="131"/>
      <c r="K489" s="59"/>
      <c r="L489" s="59"/>
      <c r="M489" s="59"/>
      <c r="N489" s="59"/>
      <c r="O489" s="59"/>
      <c r="P489" s="59"/>
    </row>
    <row r="490" spans="1:16" ht="15" customHeight="1" x14ac:dyDescent="0.2">
      <c r="C490" s="107"/>
      <c r="D490" s="122"/>
      <c r="E490" s="122"/>
      <c r="F490" s="122"/>
      <c r="G490" s="122"/>
      <c r="H490" s="131"/>
      <c r="I490" s="131"/>
      <c r="J490" s="131"/>
      <c r="K490" s="59"/>
      <c r="L490" s="59"/>
      <c r="M490" s="59"/>
      <c r="N490" s="59"/>
      <c r="O490" s="59"/>
      <c r="P490" s="59"/>
    </row>
    <row r="491" spans="1:16" ht="15" customHeight="1" x14ac:dyDescent="0.2">
      <c r="C491" s="107"/>
      <c r="D491" s="122"/>
      <c r="E491" s="122"/>
      <c r="F491" s="122"/>
      <c r="G491" s="122"/>
      <c r="H491" s="131"/>
      <c r="I491" s="131"/>
      <c r="J491" s="131"/>
      <c r="K491" s="59"/>
      <c r="L491" s="59"/>
      <c r="M491" s="59"/>
      <c r="N491" s="59"/>
      <c r="O491" s="59"/>
      <c r="P491" s="59"/>
    </row>
    <row r="492" spans="1:16" ht="15" customHeight="1" x14ac:dyDescent="0.2">
      <c r="C492" s="107"/>
      <c r="D492" s="122"/>
      <c r="E492" s="122"/>
      <c r="F492" s="122"/>
      <c r="G492" s="122"/>
      <c r="H492" s="131"/>
      <c r="I492" s="131"/>
      <c r="J492" s="131"/>
      <c r="K492" s="59"/>
      <c r="L492" s="59"/>
      <c r="M492" s="59"/>
      <c r="N492" s="59"/>
      <c r="O492" s="59"/>
      <c r="P492" s="59"/>
    </row>
    <row r="493" spans="1:16" ht="15" customHeight="1" x14ac:dyDescent="0.2">
      <c r="C493" s="107"/>
      <c r="D493" s="122"/>
      <c r="E493" s="122"/>
      <c r="F493" s="122"/>
      <c r="G493" s="122"/>
      <c r="H493" s="131"/>
      <c r="I493" s="131"/>
      <c r="J493" s="131"/>
      <c r="K493" s="59"/>
      <c r="L493" s="59"/>
      <c r="M493" s="59"/>
      <c r="N493" s="59"/>
      <c r="O493" s="59"/>
      <c r="P493" s="59"/>
    </row>
    <row r="494" spans="1:16" ht="15" customHeight="1" x14ac:dyDescent="0.2">
      <c r="C494" s="107"/>
      <c r="D494" s="122"/>
      <c r="E494" s="122"/>
      <c r="F494" s="122"/>
      <c r="G494" s="122"/>
      <c r="H494" s="131"/>
      <c r="I494" s="131"/>
      <c r="J494" s="131"/>
      <c r="K494" s="59"/>
      <c r="L494" s="59"/>
      <c r="M494" s="59"/>
      <c r="N494" s="59"/>
      <c r="O494" s="59"/>
      <c r="P494" s="59"/>
    </row>
    <row r="495" spans="1:16" ht="15" customHeight="1" x14ac:dyDescent="0.2">
      <c r="C495" s="107"/>
      <c r="D495" s="122"/>
      <c r="E495" s="122"/>
      <c r="F495" s="122"/>
      <c r="G495" s="122"/>
      <c r="H495" s="131"/>
      <c r="I495" s="131"/>
      <c r="J495" s="131"/>
      <c r="K495" s="59"/>
      <c r="L495" s="59"/>
      <c r="M495" s="59"/>
      <c r="N495" s="59"/>
      <c r="O495" s="59"/>
      <c r="P495" s="59"/>
    </row>
    <row r="496" spans="1:16" ht="15" customHeight="1" x14ac:dyDescent="0.2">
      <c r="C496" s="107"/>
      <c r="D496" s="122"/>
      <c r="E496" s="122"/>
      <c r="F496" s="122"/>
      <c r="G496" s="122"/>
      <c r="H496" s="131"/>
      <c r="I496" s="131"/>
      <c r="J496" s="131"/>
      <c r="K496" s="59"/>
      <c r="L496" s="59"/>
      <c r="M496" s="59"/>
      <c r="N496" s="59"/>
      <c r="O496" s="59"/>
      <c r="P496" s="59"/>
    </row>
    <row r="497" spans="3:13" ht="15" customHeight="1" x14ac:dyDescent="0.2">
      <c r="C497" s="107"/>
      <c r="D497" s="122"/>
      <c r="E497" s="122"/>
      <c r="F497" s="122"/>
      <c r="G497" s="122"/>
      <c r="H497" s="131"/>
      <c r="I497" s="131"/>
      <c r="J497" s="131"/>
      <c r="K497" s="59"/>
      <c r="L497" s="59"/>
      <c r="M497" s="59"/>
    </row>
    <row r="498" spans="3:13" ht="15" customHeight="1" x14ac:dyDescent="0.2">
      <c r="C498" s="107"/>
      <c r="D498" s="122"/>
      <c r="E498" s="122"/>
      <c r="F498" s="122"/>
      <c r="G498" s="122"/>
      <c r="H498" s="131"/>
      <c r="I498" s="131"/>
      <c r="J498" s="131"/>
    </row>
    <row r="499" spans="3:13" ht="15" customHeight="1" x14ac:dyDescent="0.2">
      <c r="C499" s="122"/>
      <c r="D499" s="122"/>
      <c r="E499" s="122"/>
      <c r="F499" s="122"/>
      <c r="G499" s="122"/>
      <c r="H499" s="122"/>
      <c r="I499" s="122"/>
      <c r="J499" s="131"/>
    </row>
    <row r="500" spans="3:13" ht="15" customHeight="1" x14ac:dyDescent="0.2">
      <c r="C500" s="122"/>
      <c r="D500" s="122"/>
      <c r="E500" s="122"/>
      <c r="F500" s="122"/>
      <c r="G500" s="122"/>
      <c r="H500" s="122"/>
      <c r="I500" s="122"/>
      <c r="J500" s="122"/>
    </row>
  </sheetData>
  <mergeCells count="80">
    <mergeCell ref="B388:B389"/>
    <mergeCell ref="B400:B401"/>
    <mergeCell ref="B412:B413"/>
    <mergeCell ref="B424:B425"/>
    <mergeCell ref="B423:G423"/>
    <mergeCell ref="B411:G411"/>
    <mergeCell ref="B399:G399"/>
    <mergeCell ref="B483:G483"/>
    <mergeCell ref="B471:G471"/>
    <mergeCell ref="B459:G459"/>
    <mergeCell ref="B447:G447"/>
    <mergeCell ref="B435:G435"/>
    <mergeCell ref="B448:B449"/>
    <mergeCell ref="B460:B461"/>
    <mergeCell ref="B472:B474"/>
    <mergeCell ref="B436:B437"/>
    <mergeCell ref="B147:G147"/>
    <mergeCell ref="B135:G135"/>
    <mergeCell ref="B123:G123"/>
    <mergeCell ref="B111:G111"/>
    <mergeCell ref="B99:G99"/>
    <mergeCell ref="B87:G87"/>
    <mergeCell ref="B75:G75"/>
    <mergeCell ref="B63:G63"/>
    <mergeCell ref="B51:G51"/>
    <mergeCell ref="B39:G39"/>
    <mergeCell ref="B40:B41"/>
    <mergeCell ref="B52:B53"/>
    <mergeCell ref="B64:B65"/>
    <mergeCell ref="B76:B77"/>
    <mergeCell ref="B27:G27"/>
    <mergeCell ref="B15:G15"/>
    <mergeCell ref="B4:B5"/>
    <mergeCell ref="B16:B17"/>
    <mergeCell ref="B28:B29"/>
    <mergeCell ref="B88:B89"/>
    <mergeCell ref="B100:B101"/>
    <mergeCell ref="B112:B113"/>
    <mergeCell ref="B124:B125"/>
    <mergeCell ref="B136:B137"/>
    <mergeCell ref="B207:G207"/>
    <mergeCell ref="B195:G195"/>
    <mergeCell ref="B183:G183"/>
    <mergeCell ref="B171:G171"/>
    <mergeCell ref="B159:G159"/>
    <mergeCell ref="B148:B149"/>
    <mergeCell ref="B160:B161"/>
    <mergeCell ref="B172:B173"/>
    <mergeCell ref="B184:B185"/>
    <mergeCell ref="B196:B197"/>
    <mergeCell ref="B279:G279"/>
    <mergeCell ref="B316:B317"/>
    <mergeCell ref="B208:B209"/>
    <mergeCell ref="B220:B221"/>
    <mergeCell ref="B232:B233"/>
    <mergeCell ref="B244:B245"/>
    <mergeCell ref="B256:B257"/>
    <mergeCell ref="B267:G267"/>
    <mergeCell ref="B255:G255"/>
    <mergeCell ref="B243:G243"/>
    <mergeCell ref="B231:G231"/>
    <mergeCell ref="B219:G219"/>
    <mergeCell ref="B292:B293"/>
    <mergeCell ref="B304:B306"/>
    <mergeCell ref="B268:B269"/>
    <mergeCell ref="B280:B281"/>
    <mergeCell ref="B387:G387"/>
    <mergeCell ref="B291:G291"/>
    <mergeCell ref="B363:G363"/>
    <mergeCell ref="B327:G327"/>
    <mergeCell ref="B315:G315"/>
    <mergeCell ref="B303:G303"/>
    <mergeCell ref="B328:B330"/>
    <mergeCell ref="B340:B341"/>
    <mergeCell ref="B352:B353"/>
    <mergeCell ref="B351:G351"/>
    <mergeCell ref="B339:G339"/>
    <mergeCell ref="B364:B365"/>
    <mergeCell ref="B375:G375"/>
    <mergeCell ref="B376:B377"/>
  </mergeCells>
  <printOptions horizontalCentered="1"/>
  <pageMargins left="0.70866141732283472" right="0.70866141732283472" top="0.59055118110236227" bottom="0.55118110236220474" header="0.31496062992125984" footer="0.31496062992125984"/>
  <pageSetup scale="59" fitToHeight="37" orientation="landscape" horizontalDpi="4294967295" verticalDpi="4294967295" r:id="rId1"/>
  <rowBreaks count="1" manualBreakCount="1">
    <brk id="2" max="16383" man="1"/>
  </rowBreaks>
  <ignoredErrors>
    <ignoredError sqref="C4:F14 C472:F482 C460:F470 C448:F458 C436:F446 C424:F434 C412:F422 C400:F410 C388:F398 C376:F386 C364:F374 C352:F362 C340:F350 C328:F338 C316:F326 C304:F314 C292:F302 C280:F290 C268:F278 C256:F266 C244:F254 C232:F242 C220:F230 C208:F218 C196:F206 C184:F194 C172:F182 C160:F170 C148:F158 C136:F146 C124:F134 C112:F122 C100:F110 C88:F98 C76:F86 C64:F74 C52:F62 C40:F50 C28:F38 C16:F26" numberStoredAsText="1"/>
    <ignoredError sqref="H483:J48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pageSetUpPr fitToPage="1"/>
  </sheetPr>
  <dimension ref="A1:I128"/>
  <sheetViews>
    <sheetView showGridLines="0" zoomScaleNormal="100" zoomScaleSheetLayoutView="142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H11" sqref="H11"/>
    </sheetView>
  </sheetViews>
  <sheetFormatPr defaultColWidth="23.28515625" defaultRowHeight="15" customHeight="1" x14ac:dyDescent="0.2"/>
  <cols>
    <col min="1" max="1" width="20.28515625" style="21" customWidth="1"/>
    <col min="2" max="2" width="43.85546875" style="21" bestFit="1" customWidth="1"/>
    <col min="3" max="3" width="34.85546875" style="21" customWidth="1"/>
    <col min="4" max="7" width="14.28515625" style="21" customWidth="1"/>
    <col min="8" max="8" width="23.28515625" style="122"/>
    <col min="9" max="9" width="14.28515625" style="122" customWidth="1"/>
    <col min="10" max="16384" width="23.28515625" style="21"/>
  </cols>
  <sheetData>
    <row r="1" spans="1:9" ht="15" customHeight="1" x14ac:dyDescent="0.2">
      <c r="A1" s="79" t="s">
        <v>166</v>
      </c>
      <c r="B1" s="79"/>
      <c r="C1" s="79"/>
      <c r="D1" s="79"/>
      <c r="E1" s="79"/>
      <c r="F1" s="79"/>
      <c r="G1" s="79"/>
      <c r="I1" s="123"/>
    </row>
    <row r="2" spans="1:9" ht="15" customHeight="1" thickBot="1" x14ac:dyDescent="0.25">
      <c r="B2" s="22"/>
      <c r="C2" s="22"/>
      <c r="G2" s="77" t="s">
        <v>2</v>
      </c>
      <c r="I2" s="124"/>
    </row>
    <row r="3" spans="1:9" ht="31.5" customHeight="1" thickBot="1" x14ac:dyDescent="0.25">
      <c r="A3" s="72" t="s">
        <v>3</v>
      </c>
      <c r="B3" s="72" t="s">
        <v>4</v>
      </c>
      <c r="C3" s="72" t="s">
        <v>8</v>
      </c>
      <c r="D3" s="73" t="s">
        <v>67</v>
      </c>
      <c r="E3" s="73" t="s">
        <v>68</v>
      </c>
      <c r="F3" s="73" t="s">
        <v>69</v>
      </c>
      <c r="G3" s="121" t="s">
        <v>70</v>
      </c>
      <c r="I3" s="125"/>
    </row>
    <row r="4" spans="1:9" s="22" customFormat="1" ht="15" customHeight="1" x14ac:dyDescent="0.2">
      <c r="A4" s="92" t="s">
        <v>82</v>
      </c>
      <c r="B4" s="149" t="s">
        <v>83</v>
      </c>
      <c r="C4" s="54" t="s">
        <v>71</v>
      </c>
      <c r="D4" s="33">
        <f>+Mapa_39!I23</f>
        <v>271735.5</v>
      </c>
      <c r="E4" s="34">
        <f>+Mapa_39!I24-D4</f>
        <v>1524289.24</v>
      </c>
      <c r="F4" s="34">
        <f>+Mapa_40!J15</f>
        <v>1720256.4599999997</v>
      </c>
      <c r="G4" s="48">
        <f>+D4+E4-F4</f>
        <v>75768.280000000261</v>
      </c>
      <c r="H4" s="126"/>
      <c r="I4" s="104"/>
    </row>
    <row r="5" spans="1:9" s="22" customFormat="1" ht="15" customHeight="1" x14ac:dyDescent="0.2">
      <c r="A5" s="91"/>
      <c r="B5" s="151"/>
      <c r="C5" s="32" t="s">
        <v>72</v>
      </c>
      <c r="D5" s="33">
        <v>17710.63</v>
      </c>
      <c r="E5" s="34">
        <v>210855.46000000002</v>
      </c>
      <c r="F5" s="34">
        <v>223293.02000000002</v>
      </c>
      <c r="G5" s="42">
        <f>+D5+E5-F5</f>
        <v>5273.070000000007</v>
      </c>
      <c r="H5" s="126"/>
      <c r="I5" s="104"/>
    </row>
    <row r="6" spans="1:9" s="22" customFormat="1" ht="15" customHeight="1" x14ac:dyDescent="0.2">
      <c r="A6" s="91"/>
      <c r="B6" s="136" t="s">
        <v>84</v>
      </c>
      <c r="C6" s="138"/>
      <c r="D6" s="75">
        <f>+D4+D5</f>
        <v>289446.13</v>
      </c>
      <c r="E6" s="70">
        <f>+E4+E5</f>
        <v>1735144.7</v>
      </c>
      <c r="F6" s="70">
        <f>+F4+F5</f>
        <v>1943549.4799999997</v>
      </c>
      <c r="G6" s="70">
        <f>+G4+G5</f>
        <v>81041.350000000268</v>
      </c>
      <c r="H6" s="126"/>
      <c r="I6" s="127"/>
    </row>
    <row r="7" spans="1:9" s="22" customFormat="1" ht="15" customHeight="1" x14ac:dyDescent="0.2">
      <c r="A7" s="91"/>
      <c r="B7" s="149" t="s">
        <v>85</v>
      </c>
      <c r="C7" s="54" t="s">
        <v>71</v>
      </c>
      <c r="D7" s="33">
        <f>+Mapa_39!I44</f>
        <v>13174.68</v>
      </c>
      <c r="E7" s="34">
        <f>+Mapa_39!I45-D7</f>
        <v>11684656.050000003</v>
      </c>
      <c r="F7" s="34">
        <f>+Mapa_40!J27</f>
        <v>11696211.57</v>
      </c>
      <c r="G7" s="48">
        <f>+D7+E7-F7</f>
        <v>1619.1600000020117</v>
      </c>
      <c r="H7" s="126"/>
      <c r="I7" s="104"/>
    </row>
    <row r="8" spans="1:9" s="22" customFormat="1" ht="15" customHeight="1" x14ac:dyDescent="0.2">
      <c r="A8" s="91"/>
      <c r="B8" s="150"/>
      <c r="C8" s="32" t="s">
        <v>72</v>
      </c>
      <c r="D8" s="33">
        <v>190113.95</v>
      </c>
      <c r="E8" s="34">
        <v>2697279.99</v>
      </c>
      <c r="F8" s="34">
        <v>2805349.07</v>
      </c>
      <c r="G8" s="42">
        <f>+D8+E8-F8</f>
        <v>82044.870000000577</v>
      </c>
      <c r="H8" s="126"/>
      <c r="I8" s="104"/>
    </row>
    <row r="9" spans="1:9" s="22" customFormat="1" ht="15" customHeight="1" x14ac:dyDescent="0.2">
      <c r="A9" s="58"/>
      <c r="B9" s="136" t="s">
        <v>86</v>
      </c>
      <c r="C9" s="138"/>
      <c r="D9" s="75">
        <f>+D7+D8</f>
        <v>203288.63</v>
      </c>
      <c r="E9" s="70">
        <f>+E7+E8</f>
        <v>14381936.040000003</v>
      </c>
      <c r="F9" s="70">
        <f>+F7+F8</f>
        <v>14501560.640000001</v>
      </c>
      <c r="G9" s="70">
        <f>+G7+G8</f>
        <v>83664.030000002589</v>
      </c>
      <c r="H9" s="126"/>
      <c r="I9" s="127"/>
    </row>
    <row r="10" spans="1:9" s="22" customFormat="1" ht="15" customHeight="1" x14ac:dyDescent="0.2">
      <c r="A10" s="58"/>
      <c r="B10" s="149" t="s">
        <v>87</v>
      </c>
      <c r="C10" s="54" t="s">
        <v>71</v>
      </c>
      <c r="D10" s="33">
        <f>+Mapa_39!I65</f>
        <v>655.14</v>
      </c>
      <c r="E10" s="34">
        <f>+Mapa_39!I66-D10</f>
        <v>12155068.369999995</v>
      </c>
      <c r="F10" s="34">
        <f>+Mapa_40!J39</f>
        <v>12152557.49</v>
      </c>
      <c r="G10" s="48">
        <f>+D10+E10-F10</f>
        <v>3166.0199999958277</v>
      </c>
      <c r="H10" s="126"/>
      <c r="I10" s="104"/>
    </row>
    <row r="11" spans="1:9" s="22" customFormat="1" ht="15" customHeight="1" x14ac:dyDescent="0.2">
      <c r="A11" s="58"/>
      <c r="B11" s="150"/>
      <c r="C11" s="32" t="s">
        <v>72</v>
      </c>
      <c r="D11" s="33">
        <v>202705.1</v>
      </c>
      <c r="E11" s="34">
        <v>2781415.05</v>
      </c>
      <c r="F11" s="34">
        <v>2890072</v>
      </c>
      <c r="G11" s="42">
        <f>+D11+E11-F11</f>
        <v>94048.149999999907</v>
      </c>
      <c r="H11" s="126"/>
      <c r="I11" s="104"/>
    </row>
    <row r="12" spans="1:9" s="22" customFormat="1" ht="15" customHeight="1" x14ac:dyDescent="0.2">
      <c r="A12" s="58"/>
      <c r="B12" s="136" t="s">
        <v>88</v>
      </c>
      <c r="C12" s="138"/>
      <c r="D12" s="75">
        <f>+D10+D11</f>
        <v>203360.24000000002</v>
      </c>
      <c r="E12" s="70">
        <f>+E10+E11</f>
        <v>14936483.419999994</v>
      </c>
      <c r="F12" s="70">
        <f>+F10+F11</f>
        <v>15042629.49</v>
      </c>
      <c r="G12" s="70">
        <f>+G10+G11</f>
        <v>97214.169999995735</v>
      </c>
      <c r="H12" s="126"/>
      <c r="I12" s="127"/>
    </row>
    <row r="13" spans="1:9" s="22" customFormat="1" ht="15" customHeight="1" x14ac:dyDescent="0.2">
      <c r="A13" s="58"/>
      <c r="B13" s="149" t="s">
        <v>89</v>
      </c>
      <c r="C13" s="54" t="s">
        <v>71</v>
      </c>
      <c r="D13" s="33">
        <f>+Mapa_39!I86</f>
        <v>2642.28</v>
      </c>
      <c r="E13" s="34">
        <f>+Mapa_39!I87-D13</f>
        <v>5751989.8699999992</v>
      </c>
      <c r="F13" s="34">
        <f>+Mapa_40!J51</f>
        <v>5754054.0000000009</v>
      </c>
      <c r="G13" s="48">
        <f>+D13+E13-F13</f>
        <v>578.14999999850988</v>
      </c>
      <c r="H13" s="126"/>
      <c r="I13" s="104"/>
    </row>
    <row r="14" spans="1:9" s="22" customFormat="1" ht="15" customHeight="1" x14ac:dyDescent="0.2">
      <c r="A14" s="58"/>
      <c r="B14" s="150"/>
      <c r="C14" s="32" t="s">
        <v>72</v>
      </c>
      <c r="D14" s="33">
        <v>75366.62</v>
      </c>
      <c r="E14" s="34">
        <v>1148543.96</v>
      </c>
      <c r="F14" s="34">
        <v>1190438.45</v>
      </c>
      <c r="G14" s="42">
        <f>+D14+E14-F14</f>
        <v>33472.130000000121</v>
      </c>
      <c r="H14" s="126"/>
      <c r="I14" s="104"/>
    </row>
    <row r="15" spans="1:9" s="22" customFormat="1" ht="15" customHeight="1" x14ac:dyDescent="0.2">
      <c r="A15" s="58"/>
      <c r="B15" s="136" t="s">
        <v>90</v>
      </c>
      <c r="C15" s="138"/>
      <c r="D15" s="75">
        <f>+D13+D14</f>
        <v>78008.899999999994</v>
      </c>
      <c r="E15" s="70">
        <f>+E13+E14</f>
        <v>6900533.8299999991</v>
      </c>
      <c r="F15" s="70">
        <f>+F13+F14</f>
        <v>6944492.4500000011</v>
      </c>
      <c r="G15" s="70">
        <f>+G13+G14</f>
        <v>34050.279999998631</v>
      </c>
      <c r="H15" s="126"/>
      <c r="I15" s="127"/>
    </row>
    <row r="16" spans="1:9" s="22" customFormat="1" ht="15" customHeight="1" x14ac:dyDescent="0.2">
      <c r="A16" s="58"/>
      <c r="B16" s="149" t="s">
        <v>91</v>
      </c>
      <c r="C16" s="54" t="s">
        <v>71</v>
      </c>
      <c r="D16" s="33">
        <f>+Mapa_39!I107</f>
        <v>15789.65</v>
      </c>
      <c r="E16" s="34">
        <f>+Mapa_39!I108-D16</f>
        <v>6744388.8699999992</v>
      </c>
      <c r="F16" s="34">
        <f>+Mapa_40!J63</f>
        <v>6740547.0300000003</v>
      </c>
      <c r="G16" s="48">
        <f>+D16+E16-F16</f>
        <v>19631.489999999292</v>
      </c>
      <c r="H16" s="126"/>
      <c r="I16" s="104"/>
    </row>
    <row r="17" spans="1:9" s="22" customFormat="1" ht="15" customHeight="1" x14ac:dyDescent="0.2">
      <c r="A17" s="58"/>
      <c r="B17" s="150"/>
      <c r="C17" s="32" t="s">
        <v>72</v>
      </c>
      <c r="D17" s="33">
        <v>106257.53</v>
      </c>
      <c r="E17" s="34">
        <v>1507337.67</v>
      </c>
      <c r="F17" s="34">
        <v>1566387.76</v>
      </c>
      <c r="G17" s="42">
        <f>+D17+E17-F17</f>
        <v>47207.439999999944</v>
      </c>
      <c r="H17" s="126"/>
      <c r="I17" s="104"/>
    </row>
    <row r="18" spans="1:9" s="22" customFormat="1" ht="15" customHeight="1" x14ac:dyDescent="0.2">
      <c r="A18" s="58"/>
      <c r="B18" s="136" t="s">
        <v>92</v>
      </c>
      <c r="C18" s="138"/>
      <c r="D18" s="75">
        <f>+D16+D17</f>
        <v>122047.18</v>
      </c>
      <c r="E18" s="70">
        <f>+E16+E17</f>
        <v>8251726.5399999991</v>
      </c>
      <c r="F18" s="70">
        <f>+F16+F17</f>
        <v>8306934.79</v>
      </c>
      <c r="G18" s="70">
        <f>+G16+G17</f>
        <v>66838.929999999236</v>
      </c>
      <c r="H18" s="126"/>
      <c r="I18" s="127"/>
    </row>
    <row r="19" spans="1:9" s="22" customFormat="1" ht="15" customHeight="1" x14ac:dyDescent="0.2">
      <c r="A19" s="58"/>
      <c r="B19" s="149" t="s">
        <v>93</v>
      </c>
      <c r="C19" s="54" t="s">
        <v>71</v>
      </c>
      <c r="D19" s="33">
        <f>+Mapa_39!I128</f>
        <v>31232.07</v>
      </c>
      <c r="E19" s="34">
        <f>+Mapa_39!I129-D19</f>
        <v>8634361.2300000004</v>
      </c>
      <c r="F19" s="34">
        <f>+Mapa_40!J75</f>
        <v>8646428.75</v>
      </c>
      <c r="G19" s="48">
        <f>+D19+E19-F19</f>
        <v>19164.550000000745</v>
      </c>
      <c r="H19" s="126"/>
      <c r="I19" s="104"/>
    </row>
    <row r="20" spans="1:9" s="22" customFormat="1" ht="15" customHeight="1" x14ac:dyDescent="0.2">
      <c r="A20" s="58"/>
      <c r="B20" s="150"/>
      <c r="C20" s="32" t="s">
        <v>72</v>
      </c>
      <c r="D20" s="33">
        <v>142891.84000000003</v>
      </c>
      <c r="E20" s="34">
        <v>1896549.79</v>
      </c>
      <c r="F20" s="34">
        <v>1984440.02</v>
      </c>
      <c r="G20" s="42">
        <f>+D20+E20-F20</f>
        <v>55001.610000000102</v>
      </c>
      <c r="H20" s="126"/>
      <c r="I20" s="104"/>
    </row>
    <row r="21" spans="1:9" s="22" customFormat="1" ht="15" customHeight="1" x14ac:dyDescent="0.2">
      <c r="A21" s="58"/>
      <c r="B21" s="136" t="s">
        <v>94</v>
      </c>
      <c r="C21" s="138"/>
      <c r="D21" s="75">
        <f>+D19+D20</f>
        <v>174123.91000000003</v>
      </c>
      <c r="E21" s="70">
        <f>+E19+E20</f>
        <v>10530911.02</v>
      </c>
      <c r="F21" s="70">
        <f>+F19+F20</f>
        <v>10630868.77</v>
      </c>
      <c r="G21" s="70">
        <f>+G19+G20</f>
        <v>74166.160000000848</v>
      </c>
      <c r="H21" s="126"/>
      <c r="I21" s="127"/>
    </row>
    <row r="22" spans="1:9" s="22" customFormat="1" ht="15" customHeight="1" x14ac:dyDescent="0.2">
      <c r="A22" s="58"/>
      <c r="B22" s="149" t="s">
        <v>95</v>
      </c>
      <c r="C22" s="54" t="s">
        <v>71</v>
      </c>
      <c r="D22" s="33">
        <f>+Mapa_39!I149</f>
        <v>10679.32</v>
      </c>
      <c r="E22" s="34">
        <f>+Mapa_39!I150-D22</f>
        <v>6575666.6699999999</v>
      </c>
      <c r="F22" s="34">
        <f>+Mapa_40!J87</f>
        <v>6584215.1299999999</v>
      </c>
      <c r="G22" s="48">
        <f>+D22+E22-F22</f>
        <v>2130.8600000003353</v>
      </c>
      <c r="H22" s="126"/>
      <c r="I22" s="104"/>
    </row>
    <row r="23" spans="1:9" s="22" customFormat="1" ht="15" customHeight="1" x14ac:dyDescent="0.2">
      <c r="A23" s="58"/>
      <c r="B23" s="150"/>
      <c r="C23" s="32" t="s">
        <v>72</v>
      </c>
      <c r="D23" s="33">
        <v>112845.3</v>
      </c>
      <c r="E23" s="34">
        <v>1445933.6800000002</v>
      </c>
      <c r="F23" s="34">
        <v>1513601.31</v>
      </c>
      <c r="G23" s="42">
        <f>+D23+E23-F23</f>
        <v>45177.670000000158</v>
      </c>
      <c r="H23" s="126"/>
      <c r="I23" s="104"/>
    </row>
    <row r="24" spans="1:9" s="22" customFormat="1" ht="15" customHeight="1" x14ac:dyDescent="0.2">
      <c r="A24" s="58"/>
      <c r="B24" s="136" t="s">
        <v>96</v>
      </c>
      <c r="C24" s="138"/>
      <c r="D24" s="75">
        <f>+D22+D23</f>
        <v>123524.62</v>
      </c>
      <c r="E24" s="70">
        <f>+E22+E23</f>
        <v>8021600.3499999996</v>
      </c>
      <c r="F24" s="70">
        <f>+F22+F23</f>
        <v>8097816.4399999995</v>
      </c>
      <c r="G24" s="70">
        <f>+G22+G23</f>
        <v>47308.530000000494</v>
      </c>
      <c r="H24" s="126"/>
      <c r="I24" s="127"/>
    </row>
    <row r="25" spans="1:9" s="22" customFormat="1" ht="15" customHeight="1" x14ac:dyDescent="0.2">
      <c r="A25" s="58"/>
      <c r="B25" s="149" t="s">
        <v>97</v>
      </c>
      <c r="C25" s="54" t="s">
        <v>71</v>
      </c>
      <c r="D25" s="33">
        <f>+Mapa_39!I170</f>
        <v>22069.279999999999</v>
      </c>
      <c r="E25" s="34">
        <f>+Mapa_39!I171-D25</f>
        <v>10632732.360000001</v>
      </c>
      <c r="F25" s="34">
        <f>+Mapa_40!J99</f>
        <v>10644814.41</v>
      </c>
      <c r="G25" s="48">
        <f>+D25+E25-F25</f>
        <v>9987.230000000447</v>
      </c>
      <c r="H25" s="126"/>
      <c r="I25" s="104"/>
    </row>
    <row r="26" spans="1:9" s="22" customFormat="1" ht="15" customHeight="1" x14ac:dyDescent="0.2">
      <c r="A26" s="58"/>
      <c r="B26" s="150"/>
      <c r="C26" s="32" t="s">
        <v>72</v>
      </c>
      <c r="D26" s="33">
        <v>170888.22</v>
      </c>
      <c r="E26" s="34">
        <v>2141933.0099999998</v>
      </c>
      <c r="F26" s="34">
        <v>2246956.4399999995</v>
      </c>
      <c r="G26" s="42">
        <f>+D26+E26-F26</f>
        <v>65864.790000000503</v>
      </c>
      <c r="H26" s="126"/>
      <c r="I26" s="104"/>
    </row>
    <row r="27" spans="1:9" s="22" customFormat="1" ht="15" customHeight="1" x14ac:dyDescent="0.2">
      <c r="A27" s="58"/>
      <c r="B27" s="136" t="s">
        <v>98</v>
      </c>
      <c r="C27" s="138"/>
      <c r="D27" s="75">
        <f>+D25+D26</f>
        <v>192957.5</v>
      </c>
      <c r="E27" s="70">
        <f>+E25+E26</f>
        <v>12774665.370000001</v>
      </c>
      <c r="F27" s="70">
        <f>+F25+F26</f>
        <v>12891770.85</v>
      </c>
      <c r="G27" s="70">
        <f>+G25+G26</f>
        <v>75852.02000000095</v>
      </c>
      <c r="H27" s="126"/>
      <c r="I27" s="127"/>
    </row>
    <row r="28" spans="1:9" s="22" customFormat="1" ht="15" customHeight="1" x14ac:dyDescent="0.2">
      <c r="A28" s="58"/>
      <c r="B28" s="149" t="s">
        <v>99</v>
      </c>
      <c r="C28" s="54" t="s">
        <v>71</v>
      </c>
      <c r="D28" s="33">
        <f>+Mapa_39!I191</f>
        <v>33480.120000000003</v>
      </c>
      <c r="E28" s="34">
        <f>+Mapa_39!I192-D28</f>
        <v>9389287.3000000026</v>
      </c>
      <c r="F28" s="34">
        <f>+Mapa_40!J111</f>
        <v>9414845.1900000013</v>
      </c>
      <c r="G28" s="48">
        <f>+D28+E28-F28</f>
        <v>7922.230000000447</v>
      </c>
      <c r="H28" s="126"/>
      <c r="I28" s="104"/>
    </row>
    <row r="29" spans="1:9" s="22" customFormat="1" ht="15" customHeight="1" x14ac:dyDescent="0.2">
      <c r="A29" s="58"/>
      <c r="B29" s="150"/>
      <c r="C29" s="32" t="s">
        <v>72</v>
      </c>
      <c r="D29" s="33">
        <v>146503.72</v>
      </c>
      <c r="E29" s="34">
        <v>2035960.2500000002</v>
      </c>
      <c r="F29" s="34">
        <v>2120969.2999999998</v>
      </c>
      <c r="G29" s="42">
        <f>+D29+E29-F29</f>
        <v>61494.670000000391</v>
      </c>
      <c r="H29" s="126"/>
      <c r="I29" s="104"/>
    </row>
    <row r="30" spans="1:9" s="22" customFormat="1" ht="15" customHeight="1" x14ac:dyDescent="0.2">
      <c r="A30" s="58"/>
      <c r="B30" s="136" t="s">
        <v>100</v>
      </c>
      <c r="C30" s="138"/>
      <c r="D30" s="75">
        <f>+D28+D29</f>
        <v>179983.84</v>
      </c>
      <c r="E30" s="70">
        <f>+E28+E29</f>
        <v>11425247.550000003</v>
      </c>
      <c r="F30" s="70">
        <f>+F28+F29</f>
        <v>11535814.490000002</v>
      </c>
      <c r="G30" s="70">
        <f>+G28+G29</f>
        <v>69416.900000000838</v>
      </c>
      <c r="H30" s="126"/>
      <c r="I30" s="127"/>
    </row>
    <row r="31" spans="1:9" s="22" customFormat="1" ht="15" customHeight="1" x14ac:dyDescent="0.2">
      <c r="A31" s="58"/>
      <c r="B31" s="149" t="s">
        <v>101</v>
      </c>
      <c r="C31" s="54" t="s">
        <v>71</v>
      </c>
      <c r="D31" s="33">
        <f>+Mapa_39!I212</f>
        <v>4292.5</v>
      </c>
      <c r="E31" s="34">
        <f>+Mapa_39!I213-D31</f>
        <v>12384172.189999999</v>
      </c>
      <c r="F31" s="34">
        <f>+Mapa_40!J123</f>
        <v>12370128.310000002</v>
      </c>
      <c r="G31" s="48">
        <f>+D31+E31-F31</f>
        <v>18336.379999997094</v>
      </c>
      <c r="H31" s="126"/>
      <c r="I31" s="104"/>
    </row>
    <row r="32" spans="1:9" s="22" customFormat="1" ht="15" customHeight="1" x14ac:dyDescent="0.2">
      <c r="A32" s="58"/>
      <c r="B32" s="150"/>
      <c r="C32" s="32" t="s">
        <v>72</v>
      </c>
      <c r="D32" s="33">
        <v>200086.28000000003</v>
      </c>
      <c r="E32" s="34">
        <v>2479946.34</v>
      </c>
      <c r="F32" s="34">
        <v>2608086.33</v>
      </c>
      <c r="G32" s="42">
        <f>+D32+E32-F32</f>
        <v>71946.290000000037</v>
      </c>
      <c r="H32" s="126"/>
      <c r="I32" s="104"/>
    </row>
    <row r="33" spans="1:9" s="22" customFormat="1" ht="15" customHeight="1" x14ac:dyDescent="0.2">
      <c r="A33" s="58"/>
      <c r="B33" s="136" t="s">
        <v>102</v>
      </c>
      <c r="C33" s="138"/>
      <c r="D33" s="75">
        <f>+D31+D32</f>
        <v>204378.78000000003</v>
      </c>
      <c r="E33" s="70">
        <f>+E31+E32</f>
        <v>14864118.529999999</v>
      </c>
      <c r="F33" s="70">
        <f>+F31+F32</f>
        <v>14978214.640000002</v>
      </c>
      <c r="G33" s="70">
        <f>+G31+G32</f>
        <v>90282.669999997132</v>
      </c>
      <c r="H33" s="126"/>
      <c r="I33" s="127"/>
    </row>
    <row r="34" spans="1:9" s="22" customFormat="1" ht="15" customHeight="1" x14ac:dyDescent="0.2">
      <c r="A34" s="58"/>
      <c r="B34" s="149" t="s">
        <v>103</v>
      </c>
      <c r="C34" s="54" t="s">
        <v>71</v>
      </c>
      <c r="D34" s="33">
        <f>+Mapa_39!I233</f>
        <v>80605.38</v>
      </c>
      <c r="E34" s="34">
        <f>+Mapa_39!I234-D34</f>
        <v>9534476.8899999987</v>
      </c>
      <c r="F34" s="34">
        <f>+Mapa_40!J135</f>
        <v>9571722.4899999965</v>
      </c>
      <c r="G34" s="48">
        <f>+D34+E34-F34</f>
        <v>43359.780000003055</v>
      </c>
      <c r="H34" s="126"/>
      <c r="I34" s="104"/>
    </row>
    <row r="35" spans="1:9" s="22" customFormat="1" ht="15" customHeight="1" x14ac:dyDescent="0.2">
      <c r="A35" s="58"/>
      <c r="B35" s="150"/>
      <c r="C35" s="32" t="s">
        <v>72</v>
      </c>
      <c r="D35" s="33">
        <v>61586.030000000006</v>
      </c>
      <c r="E35" s="34">
        <v>2047021.5199999998</v>
      </c>
      <c r="F35" s="34">
        <v>2045079.9799999997</v>
      </c>
      <c r="G35" s="42">
        <f>+D35+E35-F35</f>
        <v>63527.570000000065</v>
      </c>
      <c r="H35" s="126"/>
      <c r="I35" s="104"/>
    </row>
    <row r="36" spans="1:9" s="22" customFormat="1" ht="15" customHeight="1" x14ac:dyDescent="0.2">
      <c r="A36" s="58"/>
      <c r="B36" s="136" t="s">
        <v>104</v>
      </c>
      <c r="C36" s="138"/>
      <c r="D36" s="75">
        <f>+D34+D35</f>
        <v>142191.41</v>
      </c>
      <c r="E36" s="70">
        <f>+E34+E35</f>
        <v>11581498.409999998</v>
      </c>
      <c r="F36" s="70">
        <f>+F34+F35</f>
        <v>11616802.469999997</v>
      </c>
      <c r="G36" s="70">
        <f>+G34+G35</f>
        <v>106887.35000000312</v>
      </c>
      <c r="H36" s="126"/>
      <c r="I36" s="127"/>
    </row>
    <row r="37" spans="1:9" s="22" customFormat="1" ht="15" customHeight="1" x14ac:dyDescent="0.2">
      <c r="A37" s="58"/>
      <c r="B37" s="149" t="s">
        <v>105</v>
      </c>
      <c r="C37" s="54" t="s">
        <v>71</v>
      </c>
      <c r="D37" s="33">
        <f>+Mapa_39!I254</f>
        <v>48542.32</v>
      </c>
      <c r="E37" s="34">
        <f>+Mapa_39!I255-D37</f>
        <v>11167195.98</v>
      </c>
      <c r="F37" s="34">
        <f>+Mapa_40!J147</f>
        <v>11165700.019999998</v>
      </c>
      <c r="G37" s="48">
        <f>+D37+E37-F37</f>
        <v>50038.280000003055</v>
      </c>
      <c r="H37" s="126"/>
      <c r="I37" s="104"/>
    </row>
    <row r="38" spans="1:9" s="22" customFormat="1" ht="15" customHeight="1" x14ac:dyDescent="0.2">
      <c r="A38" s="58"/>
      <c r="B38" s="150"/>
      <c r="C38" s="32" t="s">
        <v>72</v>
      </c>
      <c r="D38" s="33">
        <v>198793.19</v>
      </c>
      <c r="E38" s="34">
        <v>2385037.15</v>
      </c>
      <c r="F38" s="34">
        <v>2512573.7699999996</v>
      </c>
      <c r="G38" s="42">
        <f>+D38+E38-F38</f>
        <v>71256.570000000298</v>
      </c>
      <c r="H38" s="126"/>
      <c r="I38" s="104"/>
    </row>
    <row r="39" spans="1:9" s="22" customFormat="1" ht="15" customHeight="1" x14ac:dyDescent="0.2">
      <c r="A39" s="58"/>
      <c r="B39" s="136" t="s">
        <v>106</v>
      </c>
      <c r="C39" s="138"/>
      <c r="D39" s="75">
        <f>+D37+D38</f>
        <v>247335.51</v>
      </c>
      <c r="E39" s="70">
        <f>+E37+E38</f>
        <v>13552233.130000001</v>
      </c>
      <c r="F39" s="70">
        <f>+F37+F38</f>
        <v>13678273.789999997</v>
      </c>
      <c r="G39" s="70">
        <f>+G37+G38</f>
        <v>121294.85000000335</v>
      </c>
      <c r="H39" s="126"/>
      <c r="I39" s="127"/>
    </row>
    <row r="40" spans="1:9" s="22" customFormat="1" ht="15" customHeight="1" x14ac:dyDescent="0.2">
      <c r="A40" s="58"/>
      <c r="B40" s="149" t="s">
        <v>107</v>
      </c>
      <c r="C40" s="54" t="s">
        <v>71</v>
      </c>
      <c r="D40" s="33">
        <f>+Mapa_39!I275</f>
        <v>4047.11</v>
      </c>
      <c r="E40" s="34">
        <f>+Mapa_39!I276-D40</f>
        <v>13566357.890000002</v>
      </c>
      <c r="F40" s="34">
        <f>+Mapa_40!J159</f>
        <v>13569021.399999999</v>
      </c>
      <c r="G40" s="48">
        <f>+D40+E40-F40</f>
        <v>1383.6000000033528</v>
      </c>
      <c r="H40" s="126"/>
      <c r="I40" s="104"/>
    </row>
    <row r="41" spans="1:9" s="22" customFormat="1" ht="15" customHeight="1" x14ac:dyDescent="0.2">
      <c r="A41" s="58"/>
      <c r="B41" s="150"/>
      <c r="C41" s="32" t="s">
        <v>72</v>
      </c>
      <c r="D41" s="33">
        <v>242294.77</v>
      </c>
      <c r="E41" s="34">
        <v>2927749.16</v>
      </c>
      <c r="F41" s="34">
        <v>3061854.4799999995</v>
      </c>
      <c r="G41" s="42">
        <f>+D41+E41-F41</f>
        <v>108189.45000000065</v>
      </c>
      <c r="H41" s="126"/>
      <c r="I41" s="104"/>
    </row>
    <row r="42" spans="1:9" s="22" customFormat="1" ht="15" customHeight="1" x14ac:dyDescent="0.2">
      <c r="A42" s="58"/>
      <c r="B42" s="136" t="s">
        <v>108</v>
      </c>
      <c r="C42" s="138"/>
      <c r="D42" s="75">
        <f>+D40+D41</f>
        <v>246341.87999999998</v>
      </c>
      <c r="E42" s="70">
        <f>+E40+E41</f>
        <v>16494107.050000003</v>
      </c>
      <c r="F42" s="70">
        <f>+F40+F41</f>
        <v>16630875.879999999</v>
      </c>
      <c r="G42" s="70">
        <f>+G40+G41</f>
        <v>109573.050000004</v>
      </c>
      <c r="H42" s="126"/>
      <c r="I42" s="127"/>
    </row>
    <row r="43" spans="1:9" s="22" customFormat="1" ht="15" customHeight="1" x14ac:dyDescent="0.2">
      <c r="A43" s="58"/>
      <c r="B43" s="149" t="s">
        <v>109</v>
      </c>
      <c r="C43" s="54" t="s">
        <v>71</v>
      </c>
      <c r="D43" s="33">
        <f>+Mapa_39!I296</f>
        <v>536.6</v>
      </c>
      <c r="E43" s="34">
        <f>+Mapa_39!I297-D43</f>
        <v>3395387.8499999996</v>
      </c>
      <c r="F43" s="34">
        <f>+Mapa_40!J171</f>
        <v>3375944.7</v>
      </c>
      <c r="G43" s="48">
        <f>+D43+E43-F43</f>
        <v>19979.749999999534</v>
      </c>
      <c r="H43" s="126"/>
      <c r="I43" s="104"/>
    </row>
    <row r="44" spans="1:9" s="22" customFormat="1" ht="15" customHeight="1" x14ac:dyDescent="0.2">
      <c r="A44" s="58"/>
      <c r="B44" s="150"/>
      <c r="C44" s="32" t="s">
        <v>72</v>
      </c>
      <c r="D44" s="33">
        <v>47392.800000000003</v>
      </c>
      <c r="E44" s="34">
        <v>679846.75</v>
      </c>
      <c r="F44" s="34">
        <v>706705.69</v>
      </c>
      <c r="G44" s="42">
        <f>+D44+E44-F44</f>
        <v>20533.860000000102</v>
      </c>
      <c r="H44" s="126"/>
      <c r="I44" s="104"/>
    </row>
    <row r="45" spans="1:9" s="22" customFormat="1" ht="15" customHeight="1" x14ac:dyDescent="0.2">
      <c r="A45" s="58"/>
      <c r="B45" s="136" t="s">
        <v>110</v>
      </c>
      <c r="C45" s="138"/>
      <c r="D45" s="75">
        <f>+D43+D44</f>
        <v>47929.4</v>
      </c>
      <c r="E45" s="70">
        <f>+E43+E44</f>
        <v>4075234.5999999996</v>
      </c>
      <c r="F45" s="70">
        <f>+F43+F44</f>
        <v>4082650.39</v>
      </c>
      <c r="G45" s="70">
        <f>+G43+G44</f>
        <v>40513.609999999637</v>
      </c>
      <c r="H45" s="126"/>
      <c r="I45" s="127"/>
    </row>
    <row r="46" spans="1:9" s="22" customFormat="1" ht="15" customHeight="1" x14ac:dyDescent="0.2">
      <c r="A46" s="58"/>
      <c r="B46" s="149" t="s">
        <v>111</v>
      </c>
      <c r="C46" s="54" t="s">
        <v>71</v>
      </c>
      <c r="D46" s="33">
        <f>+Mapa_39!I317</f>
        <v>6610.16</v>
      </c>
      <c r="E46" s="34">
        <f>+Mapa_39!I318-D46</f>
        <v>5182851.5500000017</v>
      </c>
      <c r="F46" s="34">
        <f>+Mapa_40!J183</f>
        <v>5183408.57</v>
      </c>
      <c r="G46" s="48">
        <f>+D46+E46-F46</f>
        <v>6053.1400000015274</v>
      </c>
      <c r="H46" s="126"/>
      <c r="I46" s="104"/>
    </row>
    <row r="47" spans="1:9" s="22" customFormat="1" ht="15" customHeight="1" x14ac:dyDescent="0.2">
      <c r="A47" s="58"/>
      <c r="B47" s="150"/>
      <c r="C47" s="32" t="s">
        <v>72</v>
      </c>
      <c r="D47" s="33">
        <v>85648.239999999991</v>
      </c>
      <c r="E47" s="34">
        <v>1019569.3700000001</v>
      </c>
      <c r="F47" s="34">
        <v>1074722.22</v>
      </c>
      <c r="G47" s="42">
        <f>+D47+E47-F47</f>
        <v>30495.39000000013</v>
      </c>
      <c r="H47" s="126"/>
      <c r="I47" s="104"/>
    </row>
    <row r="48" spans="1:9" s="22" customFormat="1" ht="15" customHeight="1" x14ac:dyDescent="0.2">
      <c r="A48" s="58"/>
      <c r="B48" s="136" t="s">
        <v>112</v>
      </c>
      <c r="C48" s="138"/>
      <c r="D48" s="75">
        <f>+D46+D47</f>
        <v>92258.4</v>
      </c>
      <c r="E48" s="70">
        <f>+E46+E47</f>
        <v>6202420.9200000018</v>
      </c>
      <c r="F48" s="70">
        <f>+F46+F47</f>
        <v>6258130.79</v>
      </c>
      <c r="G48" s="70">
        <f>+G46+G47</f>
        <v>36548.530000001658</v>
      </c>
      <c r="H48" s="126"/>
      <c r="I48" s="127"/>
    </row>
    <row r="49" spans="1:9" s="22" customFormat="1" ht="15" customHeight="1" x14ac:dyDescent="0.2">
      <c r="A49" s="58"/>
      <c r="B49" s="149" t="s">
        <v>113</v>
      </c>
      <c r="C49" s="54" t="s">
        <v>71</v>
      </c>
      <c r="D49" s="33">
        <f>+Mapa_39!I338</f>
        <v>5777.48</v>
      </c>
      <c r="E49" s="34">
        <f>+Mapa_39!I339-D49</f>
        <v>5305913.8599999994</v>
      </c>
      <c r="F49" s="34">
        <f>+Mapa_40!J195</f>
        <v>5305458.41</v>
      </c>
      <c r="G49" s="48">
        <f>+D49+E49-F49</f>
        <v>6232.929999999702</v>
      </c>
      <c r="H49" s="126"/>
      <c r="I49" s="104"/>
    </row>
    <row r="50" spans="1:9" s="22" customFormat="1" ht="15" customHeight="1" x14ac:dyDescent="0.2">
      <c r="A50" s="58"/>
      <c r="B50" s="150"/>
      <c r="C50" s="32" t="s">
        <v>72</v>
      </c>
      <c r="D50" s="33">
        <v>92823.599999999991</v>
      </c>
      <c r="E50" s="34">
        <v>1184461.4500000002</v>
      </c>
      <c r="F50" s="34">
        <v>1239968.31</v>
      </c>
      <c r="G50" s="42">
        <f>+D50+E50-F50</f>
        <v>37316.740000000224</v>
      </c>
      <c r="H50" s="126"/>
      <c r="I50" s="104"/>
    </row>
    <row r="51" spans="1:9" s="22" customFormat="1" ht="15" customHeight="1" x14ac:dyDescent="0.2">
      <c r="A51" s="58"/>
      <c r="B51" s="136" t="s">
        <v>114</v>
      </c>
      <c r="C51" s="138"/>
      <c r="D51" s="75">
        <f>+D49+D50</f>
        <v>98601.079999999987</v>
      </c>
      <c r="E51" s="70">
        <f>+E49+E50</f>
        <v>6490375.3099999996</v>
      </c>
      <c r="F51" s="70">
        <f>+F49+F50</f>
        <v>6545426.7200000007</v>
      </c>
      <c r="G51" s="70">
        <f>+G49+G50</f>
        <v>43549.669999999925</v>
      </c>
      <c r="H51" s="126"/>
      <c r="I51" s="127"/>
    </row>
    <row r="52" spans="1:9" s="22" customFormat="1" ht="15" customHeight="1" x14ac:dyDescent="0.2">
      <c r="A52" s="58"/>
      <c r="B52" s="149" t="s">
        <v>115</v>
      </c>
      <c r="C52" s="54" t="s">
        <v>71</v>
      </c>
      <c r="D52" s="33">
        <f>+Mapa_39!I359</f>
        <v>39253.78</v>
      </c>
      <c r="E52" s="34">
        <f>+Mapa_39!I360-D52</f>
        <v>3544280.3400000003</v>
      </c>
      <c r="F52" s="34">
        <f>+Mapa_40!J207</f>
        <v>3571257.3499999996</v>
      </c>
      <c r="G52" s="48">
        <f>+D52+E52-F52</f>
        <v>12276.770000000484</v>
      </c>
      <c r="H52" s="126"/>
      <c r="I52" s="104"/>
    </row>
    <row r="53" spans="1:9" s="22" customFormat="1" ht="15" customHeight="1" x14ac:dyDescent="0.2">
      <c r="A53" s="58"/>
      <c r="B53" s="150"/>
      <c r="C53" s="32" t="s">
        <v>72</v>
      </c>
      <c r="D53" s="33">
        <v>55447.009999999995</v>
      </c>
      <c r="E53" s="34">
        <v>724089.64999999991</v>
      </c>
      <c r="F53" s="34">
        <v>754348.56</v>
      </c>
      <c r="G53" s="42">
        <f>+D53+E53-F53</f>
        <v>25188.09999999986</v>
      </c>
      <c r="H53" s="126"/>
      <c r="I53" s="104"/>
    </row>
    <row r="54" spans="1:9" s="22" customFormat="1" ht="15" customHeight="1" x14ac:dyDescent="0.2">
      <c r="A54" s="58"/>
      <c r="B54" s="136" t="s">
        <v>116</v>
      </c>
      <c r="C54" s="138"/>
      <c r="D54" s="75">
        <f>+D52+D53</f>
        <v>94700.79</v>
      </c>
      <c r="E54" s="70">
        <f>+E52+E53</f>
        <v>4268369.99</v>
      </c>
      <c r="F54" s="70">
        <f>+F52+F53</f>
        <v>4325605.91</v>
      </c>
      <c r="G54" s="70">
        <f>+G52+G53</f>
        <v>37464.870000000345</v>
      </c>
      <c r="H54" s="126"/>
      <c r="I54" s="127"/>
    </row>
    <row r="55" spans="1:9" s="22" customFormat="1" ht="15" customHeight="1" x14ac:dyDescent="0.2">
      <c r="A55" s="58"/>
      <c r="B55" s="149" t="s">
        <v>117</v>
      </c>
      <c r="C55" s="54" t="s">
        <v>71</v>
      </c>
      <c r="D55" s="33">
        <f>+Mapa_39!I380</f>
        <v>9029.07</v>
      </c>
      <c r="E55" s="34">
        <f>+Mapa_39!I381-D55</f>
        <v>8342377.2300000014</v>
      </c>
      <c r="F55" s="34">
        <f>+Mapa_40!J219</f>
        <v>8340474.1600000011</v>
      </c>
      <c r="G55" s="48">
        <f>+D55+E55-F55</f>
        <v>10932.140000000596</v>
      </c>
      <c r="H55" s="126"/>
      <c r="I55" s="104"/>
    </row>
    <row r="56" spans="1:9" s="22" customFormat="1" ht="15" customHeight="1" x14ac:dyDescent="0.2">
      <c r="A56" s="58"/>
      <c r="B56" s="150"/>
      <c r="C56" s="32" t="s">
        <v>72</v>
      </c>
      <c r="D56" s="33">
        <v>127162.43</v>
      </c>
      <c r="E56" s="34">
        <v>1805747.3199999998</v>
      </c>
      <c r="F56" s="34">
        <v>1878145.42</v>
      </c>
      <c r="G56" s="42">
        <f>+D56+E56-F56</f>
        <v>54764.329999999842</v>
      </c>
      <c r="H56" s="126"/>
      <c r="I56" s="104"/>
    </row>
    <row r="57" spans="1:9" s="22" customFormat="1" ht="15" customHeight="1" x14ac:dyDescent="0.2">
      <c r="A57" s="58"/>
      <c r="B57" s="144" t="s">
        <v>118</v>
      </c>
      <c r="C57" s="148"/>
      <c r="D57" s="75">
        <f>+D55+D56</f>
        <v>136191.5</v>
      </c>
      <c r="E57" s="70">
        <f>+E55+E56</f>
        <v>10148124.550000001</v>
      </c>
      <c r="F57" s="70">
        <f>+F55+F56</f>
        <v>10218619.580000002</v>
      </c>
      <c r="G57" s="70">
        <f>+G55+G56</f>
        <v>65696.470000000438</v>
      </c>
      <c r="H57" s="126"/>
      <c r="I57" s="127"/>
    </row>
    <row r="58" spans="1:9" s="22" customFormat="1" ht="15" customHeight="1" x14ac:dyDescent="0.2">
      <c r="A58" s="58"/>
      <c r="B58" s="149" t="s">
        <v>119</v>
      </c>
      <c r="C58" s="54" t="s">
        <v>71</v>
      </c>
      <c r="D58" s="33">
        <f>+Mapa_39!I401</f>
        <v>33255.67</v>
      </c>
      <c r="E58" s="34">
        <f>+Mapa_39!I402-D58</f>
        <v>5852702.2599999988</v>
      </c>
      <c r="F58" s="34">
        <f>+Mapa_40!J231</f>
        <v>5870749.5100000007</v>
      </c>
      <c r="G58" s="48">
        <f>+D58+E58-F58</f>
        <v>15208.419999998063</v>
      </c>
      <c r="H58" s="126"/>
      <c r="I58" s="104"/>
    </row>
    <row r="59" spans="1:9" s="22" customFormat="1" ht="15" customHeight="1" x14ac:dyDescent="0.2">
      <c r="A59" s="58"/>
      <c r="B59" s="150"/>
      <c r="C59" s="32" t="s">
        <v>72</v>
      </c>
      <c r="D59" s="33">
        <v>86693.41</v>
      </c>
      <c r="E59" s="34">
        <v>1249336.28</v>
      </c>
      <c r="F59" s="34">
        <v>1300365.76</v>
      </c>
      <c r="G59" s="42">
        <f>+D59+E59-F59</f>
        <v>35663.929999999935</v>
      </c>
      <c r="H59" s="126"/>
      <c r="I59" s="104"/>
    </row>
    <row r="60" spans="1:9" s="22" customFormat="1" ht="15" customHeight="1" x14ac:dyDescent="0.2">
      <c r="A60" s="58"/>
      <c r="B60" s="136" t="s">
        <v>120</v>
      </c>
      <c r="C60" s="138"/>
      <c r="D60" s="75">
        <f>+D58+D59</f>
        <v>119949.08</v>
      </c>
      <c r="E60" s="70">
        <f>+E58+E59</f>
        <v>7102038.5399999991</v>
      </c>
      <c r="F60" s="70">
        <f>+F58+F59</f>
        <v>7171115.2700000005</v>
      </c>
      <c r="G60" s="70">
        <f>+G58+G59</f>
        <v>50872.349999997998</v>
      </c>
      <c r="H60" s="126"/>
      <c r="I60" s="127"/>
    </row>
    <row r="61" spans="1:9" s="22" customFormat="1" ht="15" customHeight="1" x14ac:dyDescent="0.2">
      <c r="A61" s="58"/>
      <c r="B61" s="149" t="s">
        <v>121</v>
      </c>
      <c r="C61" s="54" t="s">
        <v>71</v>
      </c>
      <c r="D61" s="33">
        <f>+Mapa_39!I422</f>
        <v>3174.06</v>
      </c>
      <c r="E61" s="34">
        <f>+Mapa_39!I423-D61</f>
        <v>4252380.8400000008</v>
      </c>
      <c r="F61" s="34">
        <f>+Mapa_40!J243</f>
        <v>4252564.3499999996</v>
      </c>
      <c r="G61" s="48">
        <f>+D61+E61-F61</f>
        <v>2990.5500000007451</v>
      </c>
      <c r="H61" s="126"/>
      <c r="I61" s="104"/>
    </row>
    <row r="62" spans="1:9" s="22" customFormat="1" ht="15" customHeight="1" x14ac:dyDescent="0.2">
      <c r="A62" s="58"/>
      <c r="B62" s="150"/>
      <c r="C62" s="32" t="s">
        <v>72</v>
      </c>
      <c r="D62" s="33">
        <v>66298.09</v>
      </c>
      <c r="E62" s="34">
        <v>931618.04</v>
      </c>
      <c r="F62" s="34">
        <v>967252.99</v>
      </c>
      <c r="G62" s="42">
        <f>+D62+E62-F62</f>
        <v>30663.140000000014</v>
      </c>
      <c r="H62" s="126"/>
      <c r="I62" s="104"/>
    </row>
    <row r="63" spans="1:9" s="22" customFormat="1" ht="15" customHeight="1" x14ac:dyDescent="0.2">
      <c r="A63" s="58"/>
      <c r="B63" s="136" t="s">
        <v>122</v>
      </c>
      <c r="C63" s="138"/>
      <c r="D63" s="75">
        <f>+D61+D62</f>
        <v>69472.149999999994</v>
      </c>
      <c r="E63" s="70">
        <f>+E61+E62</f>
        <v>5183998.8800000008</v>
      </c>
      <c r="F63" s="70">
        <f>+F61+F62</f>
        <v>5219817.34</v>
      </c>
      <c r="G63" s="70">
        <f>+G61+G62</f>
        <v>33653.690000000759</v>
      </c>
      <c r="H63" s="126"/>
      <c r="I63" s="127"/>
    </row>
    <row r="64" spans="1:9" s="22" customFormat="1" ht="15" customHeight="1" x14ac:dyDescent="0.2">
      <c r="A64" s="58"/>
      <c r="B64" s="149" t="s">
        <v>123</v>
      </c>
      <c r="C64" s="54" t="s">
        <v>71</v>
      </c>
      <c r="D64" s="33">
        <f>+Mapa_39!I443</f>
        <v>30532.98</v>
      </c>
      <c r="E64" s="34">
        <f>+Mapa_39!I444-D64</f>
        <v>3937729.7600000007</v>
      </c>
      <c r="F64" s="34">
        <f>+Mapa_40!J255</f>
        <v>3930027.5700000003</v>
      </c>
      <c r="G64" s="48">
        <f>+D64+E64-F64</f>
        <v>38235.170000000391</v>
      </c>
      <c r="H64" s="126"/>
      <c r="I64" s="104"/>
    </row>
    <row r="65" spans="1:9" s="22" customFormat="1" ht="15" customHeight="1" x14ac:dyDescent="0.2">
      <c r="A65" s="58"/>
      <c r="B65" s="150"/>
      <c r="C65" s="32" t="s">
        <v>72</v>
      </c>
      <c r="D65" s="33">
        <v>58043.399999999994</v>
      </c>
      <c r="E65" s="34">
        <v>801160.88</v>
      </c>
      <c r="F65" s="34">
        <v>833539.89999999991</v>
      </c>
      <c r="G65" s="42">
        <f>+D65+E65-F65</f>
        <v>25664.380000000121</v>
      </c>
      <c r="H65" s="126"/>
      <c r="I65" s="104"/>
    </row>
    <row r="66" spans="1:9" s="22" customFormat="1" ht="15" customHeight="1" x14ac:dyDescent="0.2">
      <c r="A66" s="58"/>
      <c r="B66" s="136" t="s">
        <v>124</v>
      </c>
      <c r="C66" s="138"/>
      <c r="D66" s="75">
        <f>+D64+D65</f>
        <v>88576.37999999999</v>
      </c>
      <c r="E66" s="70">
        <f>+E64+E65</f>
        <v>4738890.6400000006</v>
      </c>
      <c r="F66" s="70">
        <f>+F64+F65</f>
        <v>4763567.4700000007</v>
      </c>
      <c r="G66" s="70">
        <f>+G64+G65</f>
        <v>63899.550000000512</v>
      </c>
      <c r="H66" s="126"/>
      <c r="I66" s="127"/>
    </row>
    <row r="67" spans="1:9" s="22" customFormat="1" ht="15" customHeight="1" x14ac:dyDescent="0.2">
      <c r="A67" s="58"/>
      <c r="B67" s="149" t="s">
        <v>125</v>
      </c>
      <c r="C67" s="54" t="s">
        <v>71</v>
      </c>
      <c r="D67" s="33">
        <f>+Mapa_39!I464</f>
        <v>13484.76</v>
      </c>
      <c r="E67" s="34">
        <f>+Mapa_39!I465-D67</f>
        <v>11405064.870000001</v>
      </c>
      <c r="F67" s="34">
        <f>+Mapa_40!J267</f>
        <v>11397126.189999998</v>
      </c>
      <c r="G67" s="48">
        <f>+D67+E67-F67</f>
        <v>21423.440000003204</v>
      </c>
      <c r="H67" s="126"/>
      <c r="I67" s="104"/>
    </row>
    <row r="68" spans="1:9" s="22" customFormat="1" ht="15" customHeight="1" x14ac:dyDescent="0.2">
      <c r="A68" s="58"/>
      <c r="B68" s="151"/>
      <c r="C68" s="32" t="s">
        <v>72</v>
      </c>
      <c r="D68" s="33">
        <v>219633.56000000003</v>
      </c>
      <c r="E68" s="34">
        <v>2590863.2600000002</v>
      </c>
      <c r="F68" s="34">
        <v>2734425.63</v>
      </c>
      <c r="G68" s="42">
        <f>+D68+E68-F68</f>
        <v>76071.19000000041</v>
      </c>
      <c r="H68" s="126"/>
      <c r="I68" s="104"/>
    </row>
    <row r="69" spans="1:9" s="22" customFormat="1" ht="15" customHeight="1" x14ac:dyDescent="0.2">
      <c r="A69" s="58"/>
      <c r="B69" s="136" t="s">
        <v>126</v>
      </c>
      <c r="C69" s="138"/>
      <c r="D69" s="75">
        <f>+D67+D68</f>
        <v>233118.32000000004</v>
      </c>
      <c r="E69" s="70">
        <f>+E67+E68</f>
        <v>13995928.130000001</v>
      </c>
      <c r="F69" s="70">
        <f>+F67+F68</f>
        <v>14131551.819999997</v>
      </c>
      <c r="G69" s="70">
        <f>+G67+G68</f>
        <v>97494.630000003614</v>
      </c>
      <c r="H69" s="126"/>
      <c r="I69" s="127"/>
    </row>
    <row r="70" spans="1:9" s="22" customFormat="1" ht="15" customHeight="1" x14ac:dyDescent="0.2">
      <c r="A70" s="58"/>
      <c r="B70" s="149" t="s">
        <v>127</v>
      </c>
      <c r="C70" s="54" t="s">
        <v>71</v>
      </c>
      <c r="D70" s="33">
        <f>+Mapa_39!I485</f>
        <v>99373.26</v>
      </c>
      <c r="E70" s="34">
        <f>+Mapa_39!I486-D70</f>
        <v>12211424.770000005</v>
      </c>
      <c r="F70" s="34">
        <f>+Mapa_40!J279</f>
        <v>12273593.519999998</v>
      </c>
      <c r="G70" s="48">
        <f>+D70+E70-F70</f>
        <v>37204.510000007227</v>
      </c>
      <c r="H70" s="126"/>
      <c r="I70" s="104"/>
    </row>
    <row r="71" spans="1:9" s="22" customFormat="1" ht="15" customHeight="1" x14ac:dyDescent="0.2">
      <c r="A71" s="58"/>
      <c r="B71" s="151"/>
      <c r="C71" s="32" t="s">
        <v>72</v>
      </c>
      <c r="D71" s="33">
        <v>212173.93</v>
      </c>
      <c r="E71" s="34">
        <v>2853370.0300000003</v>
      </c>
      <c r="F71" s="34">
        <v>2971738.8899999997</v>
      </c>
      <c r="G71" s="42">
        <f>+D71+E71-F71</f>
        <v>93805.070000000764</v>
      </c>
      <c r="H71" s="126"/>
      <c r="I71" s="104"/>
    </row>
    <row r="72" spans="1:9" s="22" customFormat="1" ht="15" customHeight="1" x14ac:dyDescent="0.2">
      <c r="A72" s="58"/>
      <c r="B72" s="136" t="s">
        <v>165</v>
      </c>
      <c r="C72" s="138"/>
      <c r="D72" s="75">
        <f>+D70+D71</f>
        <v>311547.19</v>
      </c>
      <c r="E72" s="70">
        <f>+E70+E71</f>
        <v>15064794.800000004</v>
      </c>
      <c r="F72" s="70">
        <f>+F70+F71</f>
        <v>15245332.409999996</v>
      </c>
      <c r="G72" s="70">
        <f>+G70+G71</f>
        <v>131009.58000000799</v>
      </c>
      <c r="H72" s="126"/>
      <c r="I72" s="127"/>
    </row>
    <row r="73" spans="1:9" s="22" customFormat="1" ht="15" customHeight="1" x14ac:dyDescent="0.2">
      <c r="A73" s="58"/>
      <c r="B73" s="149" t="s">
        <v>129</v>
      </c>
      <c r="C73" s="54" t="s">
        <v>71</v>
      </c>
      <c r="D73" s="33">
        <f>+Mapa_39!I506</f>
        <v>24922.58</v>
      </c>
      <c r="E73" s="34">
        <f>+Mapa_39!I507-D73</f>
        <v>7815535.6099999994</v>
      </c>
      <c r="F73" s="34">
        <f>+Mapa_40!J291</f>
        <v>7804862.1300000008</v>
      </c>
      <c r="G73" s="48">
        <f>+D73+E73-F73</f>
        <v>35596.059999998659</v>
      </c>
      <c r="H73" s="126"/>
      <c r="I73" s="104"/>
    </row>
    <row r="74" spans="1:9" s="22" customFormat="1" ht="15" customHeight="1" x14ac:dyDescent="0.2">
      <c r="A74" s="58"/>
      <c r="B74" s="151"/>
      <c r="C74" s="32" t="s">
        <v>72</v>
      </c>
      <c r="D74" s="33">
        <v>116734.73999999999</v>
      </c>
      <c r="E74" s="34">
        <v>1644546.7500000002</v>
      </c>
      <c r="F74" s="34">
        <v>1710297.9499999997</v>
      </c>
      <c r="G74" s="42">
        <f>+D74+E74-F74</f>
        <v>50983.540000000503</v>
      </c>
      <c r="H74" s="126"/>
      <c r="I74" s="104"/>
    </row>
    <row r="75" spans="1:9" s="22" customFormat="1" ht="15" customHeight="1" x14ac:dyDescent="0.2">
      <c r="A75" s="58"/>
      <c r="B75" s="136" t="s">
        <v>130</v>
      </c>
      <c r="C75" s="138"/>
      <c r="D75" s="75">
        <f>+D73+D74</f>
        <v>141657.32</v>
      </c>
      <c r="E75" s="70">
        <f>+E73+E74</f>
        <v>9460082.3599999994</v>
      </c>
      <c r="F75" s="70">
        <f>+F73+F74</f>
        <v>9515160.0800000001</v>
      </c>
      <c r="G75" s="70">
        <f>+G73+G74</f>
        <v>86579.599999999162</v>
      </c>
      <c r="H75" s="126"/>
      <c r="I75" s="127"/>
    </row>
    <row r="76" spans="1:9" s="22" customFormat="1" ht="15" customHeight="1" x14ac:dyDescent="0.2">
      <c r="A76" s="58"/>
      <c r="B76" s="149" t="s">
        <v>131</v>
      </c>
      <c r="C76" s="54" t="s">
        <v>71</v>
      </c>
      <c r="D76" s="33">
        <f>+Mapa_39!I527</f>
        <v>39885.370000000003</v>
      </c>
      <c r="E76" s="34">
        <f>+Mapa_39!I528-D76</f>
        <v>7147332.629999998</v>
      </c>
      <c r="F76" s="34">
        <f>+Mapa_40!J303</f>
        <v>7153261.8400000008</v>
      </c>
      <c r="G76" s="48">
        <f>+D76+E76-F76</f>
        <v>33956.159999997355</v>
      </c>
      <c r="H76" s="126"/>
      <c r="I76" s="104"/>
    </row>
    <row r="77" spans="1:9" s="22" customFormat="1" ht="15" customHeight="1" x14ac:dyDescent="0.2">
      <c r="A77" s="58"/>
      <c r="B77" s="151"/>
      <c r="C77" s="32" t="s">
        <v>72</v>
      </c>
      <c r="D77" s="33">
        <v>119555.52</v>
      </c>
      <c r="E77" s="34">
        <v>1626833.4500000002</v>
      </c>
      <c r="F77" s="34">
        <v>1699466</v>
      </c>
      <c r="G77" s="42">
        <f>+D77+E77-F77</f>
        <v>46922.970000000205</v>
      </c>
      <c r="H77" s="126"/>
      <c r="I77" s="104"/>
    </row>
    <row r="78" spans="1:9" s="22" customFormat="1" ht="15" customHeight="1" x14ac:dyDescent="0.2">
      <c r="A78" s="58"/>
      <c r="B78" s="136" t="s">
        <v>132</v>
      </c>
      <c r="C78" s="138"/>
      <c r="D78" s="75">
        <f>+D76+D77</f>
        <v>159440.89000000001</v>
      </c>
      <c r="E78" s="70">
        <f>+E76+E77</f>
        <v>8774166.0799999982</v>
      </c>
      <c r="F78" s="70">
        <f>+F76+F77</f>
        <v>8852727.8399999999</v>
      </c>
      <c r="G78" s="70">
        <f>+G76+G77</f>
        <v>80879.12999999756</v>
      </c>
      <c r="H78" s="126"/>
      <c r="I78" s="127"/>
    </row>
    <row r="79" spans="1:9" s="22" customFormat="1" ht="15" customHeight="1" x14ac:dyDescent="0.2">
      <c r="A79" s="58"/>
      <c r="B79" s="149" t="s">
        <v>133</v>
      </c>
      <c r="C79" s="54" t="s">
        <v>71</v>
      </c>
      <c r="D79" s="33">
        <f>+Mapa_39!I548</f>
        <v>80777.37</v>
      </c>
      <c r="E79" s="34">
        <f>+Mapa_39!I549-D79</f>
        <v>8459332.4499999993</v>
      </c>
      <c r="F79" s="34">
        <f>+Mapa_40!J315</f>
        <v>8500001.4300000016</v>
      </c>
      <c r="G79" s="48">
        <f>+D79+E79-F79</f>
        <v>40108.389999996871</v>
      </c>
      <c r="H79" s="126"/>
      <c r="I79" s="104"/>
    </row>
    <row r="80" spans="1:9" s="22" customFormat="1" ht="15" customHeight="1" x14ac:dyDescent="0.2">
      <c r="A80" s="58"/>
      <c r="B80" s="151"/>
      <c r="C80" s="32" t="s">
        <v>72</v>
      </c>
      <c r="D80" s="33">
        <v>157691.66</v>
      </c>
      <c r="E80" s="34">
        <v>1807253.8699999999</v>
      </c>
      <c r="F80" s="34">
        <v>1888210.5999999999</v>
      </c>
      <c r="G80" s="42">
        <f>+D80+E80-F80</f>
        <v>76734.929999999935</v>
      </c>
      <c r="H80" s="126"/>
      <c r="I80" s="104"/>
    </row>
    <row r="81" spans="1:9" s="22" customFormat="1" ht="15" customHeight="1" x14ac:dyDescent="0.2">
      <c r="A81" s="58"/>
      <c r="B81" s="136" t="s">
        <v>134</v>
      </c>
      <c r="C81" s="138"/>
      <c r="D81" s="75">
        <f>+D79+D80</f>
        <v>238469.03</v>
      </c>
      <c r="E81" s="70">
        <f>+E79+E80</f>
        <v>10266586.319999998</v>
      </c>
      <c r="F81" s="70">
        <f>+F79+F80</f>
        <v>10388212.030000001</v>
      </c>
      <c r="G81" s="70">
        <f>+G79+G80</f>
        <v>116843.31999999681</v>
      </c>
      <c r="H81" s="126"/>
      <c r="I81" s="127"/>
    </row>
    <row r="82" spans="1:9" s="22" customFormat="1" ht="15" customHeight="1" x14ac:dyDescent="0.2">
      <c r="A82" s="58"/>
      <c r="B82" s="149" t="s">
        <v>135</v>
      </c>
      <c r="C82" s="54" t="s">
        <v>71</v>
      </c>
      <c r="D82" s="33">
        <f>+Mapa_39!I569</f>
        <v>46713.24</v>
      </c>
      <c r="E82" s="34">
        <f>+Mapa_39!I570-D82</f>
        <v>5972635.1999999993</v>
      </c>
      <c r="F82" s="34">
        <f>+Mapa_40!J327</f>
        <v>6012000.6399999987</v>
      </c>
      <c r="G82" s="48">
        <f>+D82+E82-F82</f>
        <v>7347.8000000007451</v>
      </c>
      <c r="H82" s="126"/>
      <c r="I82" s="104"/>
    </row>
    <row r="83" spans="1:9" s="22" customFormat="1" ht="15" customHeight="1" x14ac:dyDescent="0.2">
      <c r="A83" s="58"/>
      <c r="B83" s="151"/>
      <c r="C83" s="32" t="s">
        <v>72</v>
      </c>
      <c r="D83" s="33">
        <v>92136.989999999991</v>
      </c>
      <c r="E83" s="34">
        <v>1283043.5899999999</v>
      </c>
      <c r="F83" s="34">
        <v>1332111.52</v>
      </c>
      <c r="G83" s="42">
        <f>+D83+E83-F83</f>
        <v>43069.059999999823</v>
      </c>
      <c r="H83" s="126"/>
      <c r="I83" s="104"/>
    </row>
    <row r="84" spans="1:9" s="22" customFormat="1" ht="15" customHeight="1" x14ac:dyDescent="0.2">
      <c r="A84" s="58"/>
      <c r="B84" s="136" t="s">
        <v>136</v>
      </c>
      <c r="C84" s="138"/>
      <c r="D84" s="75">
        <f>+D82+D83</f>
        <v>138850.22999999998</v>
      </c>
      <c r="E84" s="70">
        <f>+E82+E83</f>
        <v>7255678.7899999991</v>
      </c>
      <c r="F84" s="70">
        <f>+F82+F83</f>
        <v>7344112.1599999983</v>
      </c>
      <c r="G84" s="70">
        <f>+G82+G83</f>
        <v>50416.860000000568</v>
      </c>
      <c r="H84" s="126"/>
      <c r="I84" s="127"/>
    </row>
    <row r="85" spans="1:9" s="22" customFormat="1" ht="15" customHeight="1" x14ac:dyDescent="0.2">
      <c r="A85" s="58"/>
      <c r="B85" s="149" t="s">
        <v>137</v>
      </c>
      <c r="C85" s="54" t="s">
        <v>71</v>
      </c>
      <c r="D85" s="33">
        <f>+Mapa_39!I590</f>
        <v>9907.67</v>
      </c>
      <c r="E85" s="34">
        <f>+Mapa_39!I591-D85</f>
        <v>2250272.310000001</v>
      </c>
      <c r="F85" s="34">
        <f>+Mapa_40!J339</f>
        <v>2252457.6799999997</v>
      </c>
      <c r="G85" s="48">
        <f>+D85+E85-F85</f>
        <v>7722.3000000012107</v>
      </c>
      <c r="H85" s="126"/>
      <c r="I85" s="104"/>
    </row>
    <row r="86" spans="1:9" s="22" customFormat="1" ht="15" customHeight="1" x14ac:dyDescent="0.2">
      <c r="A86" s="58"/>
      <c r="B86" s="151"/>
      <c r="C86" s="32" t="s">
        <v>72</v>
      </c>
      <c r="D86" s="33">
        <v>38860.959999999999</v>
      </c>
      <c r="E86" s="34">
        <v>463222.07</v>
      </c>
      <c r="F86" s="34">
        <v>487061.11</v>
      </c>
      <c r="G86" s="42">
        <f>+D86+E86-F86</f>
        <v>15021.920000000042</v>
      </c>
      <c r="H86" s="126"/>
      <c r="I86" s="104"/>
    </row>
    <row r="87" spans="1:9" s="22" customFormat="1" ht="15" customHeight="1" x14ac:dyDescent="0.2">
      <c r="A87" s="58"/>
      <c r="B87" s="136" t="s">
        <v>138</v>
      </c>
      <c r="C87" s="138"/>
      <c r="D87" s="75">
        <f>+D85+D86</f>
        <v>48768.63</v>
      </c>
      <c r="E87" s="70">
        <f>+E85+E86</f>
        <v>2713494.3800000008</v>
      </c>
      <c r="F87" s="70">
        <f>+F85+F86</f>
        <v>2739518.7899999996</v>
      </c>
      <c r="G87" s="70">
        <f>+G85+G86</f>
        <v>22744.220000001253</v>
      </c>
      <c r="H87" s="126"/>
      <c r="I87" s="127"/>
    </row>
    <row r="88" spans="1:9" s="22" customFormat="1" ht="15" customHeight="1" x14ac:dyDescent="0.2">
      <c r="A88" s="58"/>
      <c r="B88" s="149" t="s">
        <v>139</v>
      </c>
      <c r="C88" s="54" t="s">
        <v>71</v>
      </c>
      <c r="D88" s="33">
        <f>+Mapa_39!I611</f>
        <v>5062.1899999999996</v>
      </c>
      <c r="E88" s="34">
        <f>+Mapa_39!I612-D88</f>
        <v>6124360.5599999996</v>
      </c>
      <c r="F88" s="34">
        <f>+Mapa_40!J351</f>
        <v>6121152.7300000004</v>
      </c>
      <c r="G88" s="48">
        <f>+D88+E88-F88</f>
        <v>8270.019999999553</v>
      </c>
      <c r="H88" s="126"/>
      <c r="I88" s="104"/>
    </row>
    <row r="89" spans="1:9" s="22" customFormat="1" ht="15" customHeight="1" x14ac:dyDescent="0.2">
      <c r="A89" s="58"/>
      <c r="B89" s="151"/>
      <c r="C89" s="32" t="s">
        <v>72</v>
      </c>
      <c r="D89" s="33">
        <v>99184.13</v>
      </c>
      <c r="E89" s="34">
        <v>1331326.06</v>
      </c>
      <c r="F89" s="34">
        <v>1388565.73</v>
      </c>
      <c r="G89" s="42">
        <f>+D89+E89-F89</f>
        <v>41944.459999999963</v>
      </c>
      <c r="H89" s="126"/>
      <c r="I89" s="104"/>
    </row>
    <row r="90" spans="1:9" s="22" customFormat="1" ht="15" customHeight="1" x14ac:dyDescent="0.2">
      <c r="A90" s="58"/>
      <c r="B90" s="136" t="s">
        <v>140</v>
      </c>
      <c r="C90" s="138"/>
      <c r="D90" s="75">
        <f>+D88+D89</f>
        <v>104246.32</v>
      </c>
      <c r="E90" s="70">
        <f>+E88+E89</f>
        <v>7455686.6199999992</v>
      </c>
      <c r="F90" s="70">
        <f>+F88+F89</f>
        <v>7509718.4600000009</v>
      </c>
      <c r="G90" s="70">
        <f>+G88+G89</f>
        <v>50214.479999999516</v>
      </c>
      <c r="H90" s="126"/>
      <c r="I90" s="127"/>
    </row>
    <row r="91" spans="1:9" s="22" customFormat="1" ht="15" customHeight="1" x14ac:dyDescent="0.2">
      <c r="A91" s="58"/>
      <c r="B91" s="149" t="s">
        <v>141</v>
      </c>
      <c r="C91" s="54" t="s">
        <v>71</v>
      </c>
      <c r="D91" s="33">
        <f>+Mapa_39!I632</f>
        <v>28747.39</v>
      </c>
      <c r="E91" s="34">
        <f>+Mapa_39!I633-D91</f>
        <v>7240669.3500000006</v>
      </c>
      <c r="F91" s="34">
        <f>+Mapa_40!J363</f>
        <v>7258674.7599999998</v>
      </c>
      <c r="G91" s="48">
        <f>+D91+E91-F91</f>
        <v>10741.980000000447</v>
      </c>
      <c r="H91" s="126"/>
      <c r="I91" s="104"/>
    </row>
    <row r="92" spans="1:9" s="22" customFormat="1" ht="15" customHeight="1" x14ac:dyDescent="0.2">
      <c r="A92" s="58"/>
      <c r="B92" s="151"/>
      <c r="C92" s="32" t="s">
        <v>72</v>
      </c>
      <c r="D92" s="33">
        <v>113773.01000000001</v>
      </c>
      <c r="E92" s="34">
        <v>1493134.88</v>
      </c>
      <c r="F92" s="34">
        <v>1574238.7599999998</v>
      </c>
      <c r="G92" s="42">
        <f>+D92+E92-F92</f>
        <v>32669.130000000121</v>
      </c>
      <c r="H92" s="126"/>
      <c r="I92" s="104"/>
    </row>
    <row r="93" spans="1:9" s="22" customFormat="1" ht="15" customHeight="1" x14ac:dyDescent="0.2">
      <c r="A93" s="58"/>
      <c r="B93" s="136" t="s">
        <v>142</v>
      </c>
      <c r="C93" s="138"/>
      <c r="D93" s="75">
        <f>+D91+D92</f>
        <v>142520.40000000002</v>
      </c>
      <c r="E93" s="70">
        <f>+E91+E92</f>
        <v>8733804.2300000004</v>
      </c>
      <c r="F93" s="70">
        <f>+F91+F92</f>
        <v>8832913.5199999996</v>
      </c>
      <c r="G93" s="70">
        <f>+G91+G92</f>
        <v>43411.110000000568</v>
      </c>
      <c r="H93" s="126"/>
      <c r="I93" s="127"/>
    </row>
    <row r="94" spans="1:9" s="22" customFormat="1" ht="15" customHeight="1" x14ac:dyDescent="0.2">
      <c r="A94" s="58"/>
      <c r="B94" s="149" t="s">
        <v>143</v>
      </c>
      <c r="C94" s="54" t="s">
        <v>71</v>
      </c>
      <c r="D94" s="33">
        <f>+Mapa_39!I653</f>
        <v>61458.91</v>
      </c>
      <c r="E94" s="34">
        <f>+Mapa_39!I654-D94</f>
        <v>6543400.4799999995</v>
      </c>
      <c r="F94" s="34">
        <f>+Mapa_40!J375</f>
        <v>6578916.8700000001</v>
      </c>
      <c r="G94" s="48">
        <f>+D94+E94-F94</f>
        <v>25942.519999999553</v>
      </c>
      <c r="H94" s="126"/>
      <c r="I94" s="104"/>
    </row>
    <row r="95" spans="1:9" s="22" customFormat="1" ht="15" customHeight="1" x14ac:dyDescent="0.2">
      <c r="A95" s="58"/>
      <c r="B95" s="151"/>
      <c r="C95" s="32" t="s">
        <v>72</v>
      </c>
      <c r="D95" s="33">
        <v>107670.55</v>
      </c>
      <c r="E95" s="34">
        <v>1425324.17</v>
      </c>
      <c r="F95" s="34">
        <v>1482627.32</v>
      </c>
      <c r="G95" s="42">
        <f>+D95+E95-F95</f>
        <v>50367.399999999907</v>
      </c>
      <c r="H95" s="126"/>
      <c r="I95" s="104"/>
    </row>
    <row r="96" spans="1:9" s="22" customFormat="1" ht="15" customHeight="1" x14ac:dyDescent="0.2">
      <c r="A96" s="58"/>
      <c r="B96" s="136" t="s">
        <v>144</v>
      </c>
      <c r="C96" s="138"/>
      <c r="D96" s="75">
        <f>+D94+D95</f>
        <v>169129.46000000002</v>
      </c>
      <c r="E96" s="70">
        <f>+E94+E95</f>
        <v>7968724.6499999994</v>
      </c>
      <c r="F96" s="70">
        <f>+F94+F95</f>
        <v>8061544.1900000004</v>
      </c>
      <c r="G96" s="70">
        <f>+G94+G95</f>
        <v>76309.91999999946</v>
      </c>
      <c r="H96" s="126"/>
      <c r="I96" s="127"/>
    </row>
    <row r="97" spans="1:9" s="22" customFormat="1" ht="15" customHeight="1" x14ac:dyDescent="0.2">
      <c r="A97" s="58"/>
      <c r="B97" s="149" t="s">
        <v>145</v>
      </c>
      <c r="C97" s="54" t="s">
        <v>71</v>
      </c>
      <c r="D97" s="33">
        <f>+Mapa_39!I674</f>
        <v>6185.58</v>
      </c>
      <c r="E97" s="34">
        <f>+Mapa_39!I675-D97</f>
        <v>847382.78</v>
      </c>
      <c r="F97" s="34">
        <f>+Mapa_40!J387</f>
        <v>848147.52000000014</v>
      </c>
      <c r="G97" s="48">
        <f>+D97+E97-F97</f>
        <v>5420.839999999851</v>
      </c>
      <c r="H97" s="126"/>
      <c r="I97" s="104"/>
    </row>
    <row r="98" spans="1:9" s="22" customFormat="1" ht="15" customHeight="1" x14ac:dyDescent="0.2">
      <c r="A98" s="58"/>
      <c r="B98" s="151"/>
      <c r="C98" s="32" t="s">
        <v>72</v>
      </c>
      <c r="D98" s="33">
        <v>12615.34</v>
      </c>
      <c r="E98" s="34">
        <v>171938.39</v>
      </c>
      <c r="F98" s="34">
        <v>178165.95</v>
      </c>
      <c r="G98" s="42">
        <f>+D98+E98-F98</f>
        <v>6387.7799999999988</v>
      </c>
      <c r="H98" s="126"/>
      <c r="I98" s="104"/>
    </row>
    <row r="99" spans="1:9" s="22" customFormat="1" ht="15" customHeight="1" x14ac:dyDescent="0.2">
      <c r="A99" s="58"/>
      <c r="B99" s="136" t="s">
        <v>146</v>
      </c>
      <c r="C99" s="138"/>
      <c r="D99" s="75">
        <f>+D97+D98</f>
        <v>18800.919999999998</v>
      </c>
      <c r="E99" s="70">
        <f>+E97+E98</f>
        <v>1019321.17</v>
      </c>
      <c r="F99" s="70">
        <f>+F97+F98</f>
        <v>1026313.4700000002</v>
      </c>
      <c r="G99" s="70">
        <f>+G97+G98</f>
        <v>11808.61999999985</v>
      </c>
      <c r="H99" s="126"/>
      <c r="I99" s="127"/>
    </row>
    <row r="100" spans="1:9" s="22" customFormat="1" ht="15" customHeight="1" x14ac:dyDescent="0.2">
      <c r="A100" s="58"/>
      <c r="B100" s="149" t="s">
        <v>147</v>
      </c>
      <c r="C100" s="54" t="s">
        <v>71</v>
      </c>
      <c r="D100" s="33">
        <f>+Mapa_39!I695</f>
        <v>1533.19</v>
      </c>
      <c r="E100" s="34">
        <f>+Mapa_39!I696-D100</f>
        <v>1448375.1400000006</v>
      </c>
      <c r="F100" s="34">
        <f>+Mapa_40!J399</f>
        <v>1437720.06</v>
      </c>
      <c r="G100" s="48">
        <f>+D100+E100-F100</f>
        <v>12188.270000000484</v>
      </c>
      <c r="H100" s="126"/>
      <c r="I100" s="104"/>
    </row>
    <row r="101" spans="1:9" s="22" customFormat="1" ht="15" customHeight="1" x14ac:dyDescent="0.2">
      <c r="A101" s="58"/>
      <c r="B101" s="151"/>
      <c r="C101" s="32" t="s">
        <v>72</v>
      </c>
      <c r="D101" s="33">
        <v>18979.940000000002</v>
      </c>
      <c r="E101" s="34">
        <v>256086.74</v>
      </c>
      <c r="F101" s="34">
        <v>267481.02</v>
      </c>
      <c r="G101" s="42">
        <f>+D101+E101-F101</f>
        <v>7585.6599999999744</v>
      </c>
      <c r="H101" s="126"/>
      <c r="I101" s="104"/>
    </row>
    <row r="102" spans="1:9" s="22" customFormat="1" ht="15" customHeight="1" x14ac:dyDescent="0.2">
      <c r="A102" s="58"/>
      <c r="B102" s="136" t="s">
        <v>148</v>
      </c>
      <c r="C102" s="138"/>
      <c r="D102" s="75">
        <f>+D100+D101</f>
        <v>20513.13</v>
      </c>
      <c r="E102" s="70">
        <f>+E100+E101</f>
        <v>1704461.8800000006</v>
      </c>
      <c r="F102" s="70">
        <f>+F100+F101</f>
        <v>1705201.08</v>
      </c>
      <c r="G102" s="70">
        <f>+G100+G101</f>
        <v>19773.930000000459</v>
      </c>
      <c r="H102" s="126"/>
      <c r="I102" s="127"/>
    </row>
    <row r="103" spans="1:9" s="22" customFormat="1" ht="15" customHeight="1" x14ac:dyDescent="0.2">
      <c r="A103" s="58"/>
      <c r="B103" s="149" t="s">
        <v>149</v>
      </c>
      <c r="C103" s="54" t="s">
        <v>71</v>
      </c>
      <c r="D103" s="33">
        <f>+Mapa_39!I716</f>
        <v>12173.24</v>
      </c>
      <c r="E103" s="34">
        <f>+Mapa_39!I717-D103</f>
        <v>12919100.349999998</v>
      </c>
      <c r="F103" s="34">
        <f>+Mapa_40!J411</f>
        <v>12891649.590000002</v>
      </c>
      <c r="G103" s="48">
        <f>+D103+E103-F103</f>
        <v>39623.999999996275</v>
      </c>
      <c r="H103" s="126"/>
      <c r="I103" s="104"/>
    </row>
    <row r="104" spans="1:9" s="22" customFormat="1" ht="15" customHeight="1" x14ac:dyDescent="0.2">
      <c r="A104" s="58"/>
      <c r="B104" s="151"/>
      <c r="C104" s="32" t="s">
        <v>72</v>
      </c>
      <c r="D104" s="33">
        <v>202896.76</v>
      </c>
      <c r="E104" s="34">
        <v>2868709.3500000006</v>
      </c>
      <c r="F104" s="34">
        <v>2983196.33</v>
      </c>
      <c r="G104" s="42">
        <f>+D104+E104-F104</f>
        <v>88409.780000000261</v>
      </c>
      <c r="H104" s="126"/>
      <c r="I104" s="104"/>
    </row>
    <row r="105" spans="1:9" s="22" customFormat="1" ht="15" customHeight="1" x14ac:dyDescent="0.2">
      <c r="A105" s="58"/>
      <c r="B105" s="136" t="s">
        <v>150</v>
      </c>
      <c r="C105" s="138"/>
      <c r="D105" s="75">
        <f>+D103+D104</f>
        <v>215070</v>
      </c>
      <c r="E105" s="70">
        <f>+E103+E104</f>
        <v>15787809.699999999</v>
      </c>
      <c r="F105" s="70">
        <f>+F103+F104</f>
        <v>15874845.920000002</v>
      </c>
      <c r="G105" s="70">
        <f>+G103+G104</f>
        <v>128033.77999999654</v>
      </c>
      <c r="H105" s="126"/>
      <c r="I105" s="127"/>
    </row>
    <row r="106" spans="1:9" s="22" customFormat="1" ht="15" customHeight="1" x14ac:dyDescent="0.2">
      <c r="A106" s="58"/>
      <c r="B106" s="149" t="s">
        <v>151</v>
      </c>
      <c r="C106" s="54" t="s">
        <v>71</v>
      </c>
      <c r="D106" s="33">
        <f>+Mapa_39!I737</f>
        <v>15870.8</v>
      </c>
      <c r="E106" s="34">
        <f>+Mapa_39!I738-D106</f>
        <v>5925065.2700000014</v>
      </c>
      <c r="F106" s="34">
        <f>+Mapa_40!J423</f>
        <v>5931955.1100000013</v>
      </c>
      <c r="G106" s="48">
        <f>+D106+E106-F106</f>
        <v>8980.9599999999627</v>
      </c>
      <c r="H106" s="126"/>
      <c r="I106" s="104"/>
    </row>
    <row r="107" spans="1:9" s="22" customFormat="1" ht="15" customHeight="1" x14ac:dyDescent="0.2">
      <c r="A107" s="58"/>
      <c r="B107" s="151"/>
      <c r="C107" s="32" t="s">
        <v>72</v>
      </c>
      <c r="D107" s="33">
        <v>82692.640000000014</v>
      </c>
      <c r="E107" s="34">
        <v>1191180.4700000002</v>
      </c>
      <c r="F107" s="34">
        <v>1237305.27</v>
      </c>
      <c r="G107" s="42">
        <f>+D107+E107-F107</f>
        <v>36567.840000000317</v>
      </c>
      <c r="H107" s="126"/>
      <c r="I107" s="104"/>
    </row>
    <row r="108" spans="1:9" s="22" customFormat="1" ht="15" customHeight="1" x14ac:dyDescent="0.2">
      <c r="A108" s="58"/>
      <c r="B108" s="136" t="s">
        <v>152</v>
      </c>
      <c r="C108" s="138"/>
      <c r="D108" s="75">
        <f>+D106+D107</f>
        <v>98563.440000000017</v>
      </c>
      <c r="E108" s="70">
        <f>+E106+E107</f>
        <v>7116245.7400000021</v>
      </c>
      <c r="F108" s="70">
        <f>+F106+F107</f>
        <v>7169260.3800000008</v>
      </c>
      <c r="G108" s="70">
        <f>+G106+G107</f>
        <v>45548.800000000279</v>
      </c>
      <c r="H108" s="126"/>
      <c r="I108" s="127"/>
    </row>
    <row r="109" spans="1:9" s="22" customFormat="1" ht="15" customHeight="1" x14ac:dyDescent="0.2">
      <c r="A109" s="58"/>
      <c r="B109" s="149" t="s">
        <v>153</v>
      </c>
      <c r="C109" s="54" t="s">
        <v>71</v>
      </c>
      <c r="D109" s="33">
        <f>+Mapa_39!I758</f>
        <v>13950.23</v>
      </c>
      <c r="E109" s="34">
        <f>+Mapa_39!I759-D109</f>
        <v>5522723.8399999999</v>
      </c>
      <c r="F109" s="34">
        <f>+Mapa_40!J435</f>
        <v>5510425.4800000014</v>
      </c>
      <c r="G109" s="48">
        <f>+D109+E109-F109</f>
        <v>26248.58999999892</v>
      </c>
      <c r="H109" s="126"/>
      <c r="I109" s="104"/>
    </row>
    <row r="110" spans="1:9" s="22" customFormat="1" ht="15" customHeight="1" x14ac:dyDescent="0.2">
      <c r="A110" s="58"/>
      <c r="B110" s="151"/>
      <c r="C110" s="32" t="s">
        <v>72</v>
      </c>
      <c r="D110" s="33">
        <v>74605.03</v>
      </c>
      <c r="E110" s="34">
        <v>1073036.75</v>
      </c>
      <c r="F110" s="34">
        <v>1117305.51</v>
      </c>
      <c r="G110" s="42">
        <f>+D110+E110-F110</f>
        <v>30336.270000000019</v>
      </c>
      <c r="H110" s="126"/>
      <c r="I110" s="104"/>
    </row>
    <row r="111" spans="1:9" s="22" customFormat="1" ht="15" customHeight="1" x14ac:dyDescent="0.2">
      <c r="A111" s="58"/>
      <c r="B111" s="136" t="s">
        <v>154</v>
      </c>
      <c r="C111" s="138"/>
      <c r="D111" s="75">
        <f>+D109+D110</f>
        <v>88555.26</v>
      </c>
      <c r="E111" s="70">
        <f>+E109+E110</f>
        <v>6595760.5899999999</v>
      </c>
      <c r="F111" s="70">
        <f>+F109+F110</f>
        <v>6627730.9900000012</v>
      </c>
      <c r="G111" s="70">
        <f>+G109+G110</f>
        <v>56584.859999998938</v>
      </c>
      <c r="H111" s="126"/>
      <c r="I111" s="127"/>
    </row>
    <row r="112" spans="1:9" s="22" customFormat="1" ht="15" customHeight="1" x14ac:dyDescent="0.2">
      <c r="A112" s="58"/>
      <c r="B112" s="149" t="s">
        <v>155</v>
      </c>
      <c r="C112" s="54" t="s">
        <v>71</v>
      </c>
      <c r="D112" s="33">
        <f>+Mapa_39!I779</f>
        <v>36570.449999999997</v>
      </c>
      <c r="E112" s="34">
        <f>+Mapa_39!I780-D112</f>
        <v>6640092.3199999984</v>
      </c>
      <c r="F112" s="34">
        <f>+Mapa_40!J447</f>
        <v>6631273.5300000003</v>
      </c>
      <c r="G112" s="48">
        <f>+D112+E112-F112</f>
        <v>45389.239999998361</v>
      </c>
      <c r="H112" s="126"/>
      <c r="I112" s="104"/>
    </row>
    <row r="113" spans="1:9" s="22" customFormat="1" ht="15" customHeight="1" x14ac:dyDescent="0.2">
      <c r="A113" s="58"/>
      <c r="B113" s="151"/>
      <c r="C113" s="32" t="s">
        <v>72</v>
      </c>
      <c r="D113" s="33">
        <v>96707.16</v>
      </c>
      <c r="E113" s="34">
        <v>1331255.2600000002</v>
      </c>
      <c r="F113" s="34">
        <v>1388203.67</v>
      </c>
      <c r="G113" s="42">
        <f>+D113+E113-F113</f>
        <v>39758.750000000233</v>
      </c>
      <c r="H113" s="126"/>
      <c r="I113" s="104"/>
    </row>
    <row r="114" spans="1:9" s="22" customFormat="1" ht="15" customHeight="1" x14ac:dyDescent="0.2">
      <c r="A114" s="58"/>
      <c r="B114" s="136" t="s">
        <v>156</v>
      </c>
      <c r="C114" s="138"/>
      <c r="D114" s="75">
        <f>+D112+D113</f>
        <v>133277.60999999999</v>
      </c>
      <c r="E114" s="70">
        <f>+E112+E113</f>
        <v>7971347.5799999982</v>
      </c>
      <c r="F114" s="70">
        <f>+F112+F113</f>
        <v>8019477.2000000002</v>
      </c>
      <c r="G114" s="70">
        <f>+G112+G113</f>
        <v>85147.989999998594</v>
      </c>
      <c r="H114" s="126"/>
      <c r="I114" s="127"/>
    </row>
    <row r="115" spans="1:9" s="22" customFormat="1" ht="15" customHeight="1" x14ac:dyDescent="0.2">
      <c r="A115" s="58"/>
      <c r="B115" s="149" t="s">
        <v>157</v>
      </c>
      <c r="C115" s="54" t="s">
        <v>71</v>
      </c>
      <c r="D115" s="33">
        <f>+Mapa_39!I800</f>
        <v>58715.72</v>
      </c>
      <c r="E115" s="34">
        <f>+Mapa_39!I801-D115</f>
        <v>4175852.4500000007</v>
      </c>
      <c r="F115" s="34">
        <f>+Mapa_40!J459</f>
        <v>4196215.5199999996</v>
      </c>
      <c r="G115" s="48">
        <f>+D115+E115-F115</f>
        <v>38352.650000001304</v>
      </c>
      <c r="H115" s="126"/>
      <c r="I115" s="104"/>
    </row>
    <row r="116" spans="1:9" s="22" customFormat="1" ht="15" customHeight="1" x14ac:dyDescent="0.2">
      <c r="A116" s="58"/>
      <c r="B116" s="151"/>
      <c r="C116" s="32" t="s">
        <v>72</v>
      </c>
      <c r="D116" s="33">
        <v>64201.89</v>
      </c>
      <c r="E116" s="34">
        <v>880974.83</v>
      </c>
      <c r="F116" s="34">
        <v>916582.89000000013</v>
      </c>
      <c r="G116" s="42">
        <f>+D116+E116-F116</f>
        <v>28593.829999999842</v>
      </c>
      <c r="H116" s="126"/>
      <c r="I116" s="104"/>
    </row>
    <row r="117" spans="1:9" s="22" customFormat="1" ht="15" customHeight="1" x14ac:dyDescent="0.2">
      <c r="A117" s="58"/>
      <c r="B117" s="136" t="s">
        <v>158</v>
      </c>
      <c r="C117" s="138"/>
      <c r="D117" s="75">
        <f>+D115+D116</f>
        <v>122917.61</v>
      </c>
      <c r="E117" s="70">
        <f>+E115+E116</f>
        <v>5056827.28</v>
      </c>
      <c r="F117" s="70">
        <f>+F115+F116</f>
        <v>5112798.41</v>
      </c>
      <c r="G117" s="70">
        <f>+G115+G116</f>
        <v>66946.480000001146</v>
      </c>
      <c r="H117" s="126"/>
      <c r="I117" s="127"/>
    </row>
    <row r="118" spans="1:9" s="22" customFormat="1" ht="15" customHeight="1" x14ac:dyDescent="0.2">
      <c r="A118" s="58"/>
      <c r="B118" s="149" t="s">
        <v>159</v>
      </c>
      <c r="C118" s="54" t="s">
        <v>71</v>
      </c>
      <c r="D118" s="33">
        <f>+Mapa_39!I821</f>
        <v>6209.58</v>
      </c>
      <c r="E118" s="34">
        <f>+Mapa_39!I822-D118</f>
        <v>3048841.0099999988</v>
      </c>
      <c r="F118" s="34">
        <f>+Mapa_40!J471</f>
        <v>3049145.3800000004</v>
      </c>
      <c r="G118" s="48">
        <f>+D118+E118-F118</f>
        <v>5905.2099999985658</v>
      </c>
      <c r="H118" s="126"/>
      <c r="I118" s="104"/>
    </row>
    <row r="119" spans="1:9" s="22" customFormat="1" ht="15" customHeight="1" x14ac:dyDescent="0.2">
      <c r="A119" s="58"/>
      <c r="B119" s="151"/>
      <c r="C119" s="32" t="s">
        <v>72</v>
      </c>
      <c r="D119" s="33">
        <v>40114.25</v>
      </c>
      <c r="E119" s="34">
        <v>550480.28999999992</v>
      </c>
      <c r="F119" s="34">
        <v>573940.64999999991</v>
      </c>
      <c r="G119" s="42">
        <f>+D119+E119-F119</f>
        <v>16653.890000000014</v>
      </c>
      <c r="H119" s="126"/>
      <c r="I119" s="104"/>
    </row>
    <row r="120" spans="1:9" s="22" customFormat="1" ht="15" customHeight="1" x14ac:dyDescent="0.2">
      <c r="A120" s="58"/>
      <c r="B120" s="136" t="s">
        <v>160</v>
      </c>
      <c r="C120" s="138"/>
      <c r="D120" s="75">
        <f>+D118+D119</f>
        <v>46323.83</v>
      </c>
      <c r="E120" s="70">
        <f>+E118+E119</f>
        <v>3599321.2999999989</v>
      </c>
      <c r="F120" s="70">
        <f>+F118+F119</f>
        <v>3623086.0300000003</v>
      </c>
      <c r="G120" s="70">
        <f>+G118+G119</f>
        <v>22559.09999999858</v>
      </c>
      <c r="H120" s="126"/>
      <c r="I120" s="127"/>
    </row>
    <row r="121" spans="1:9" s="22" customFormat="1" ht="15" customHeight="1" x14ac:dyDescent="0.2">
      <c r="A121" s="58"/>
      <c r="B121" s="149" t="s">
        <v>161</v>
      </c>
      <c r="C121" s="54" t="s">
        <v>71</v>
      </c>
      <c r="D121" s="33">
        <f>+Mapa_39!I842</f>
        <v>126798.57</v>
      </c>
      <c r="E121" s="34">
        <f>+Mapa_39!I843-D121</f>
        <v>4053987.4</v>
      </c>
      <c r="F121" s="34">
        <f>+Mapa_40!J483</f>
        <v>4145359.7799999993</v>
      </c>
      <c r="G121" s="48">
        <f>+D121+E121-F121</f>
        <v>35426.19000000041</v>
      </c>
      <c r="H121" s="126"/>
      <c r="I121" s="104"/>
    </row>
    <row r="122" spans="1:9" s="22" customFormat="1" ht="15" customHeight="1" x14ac:dyDescent="0.2">
      <c r="A122" s="58"/>
      <c r="B122" s="151"/>
      <c r="C122" s="32" t="s">
        <v>72</v>
      </c>
      <c r="D122" s="33">
        <v>61815.88</v>
      </c>
      <c r="E122" s="34">
        <v>830808.21</v>
      </c>
      <c r="F122" s="34">
        <v>868184.14</v>
      </c>
      <c r="G122" s="42">
        <f>+D122+E122-F122</f>
        <v>24439.949999999953</v>
      </c>
      <c r="H122" s="126"/>
      <c r="I122" s="104"/>
    </row>
    <row r="123" spans="1:9" s="22" customFormat="1" ht="15" customHeight="1" x14ac:dyDescent="0.2">
      <c r="A123" s="58"/>
      <c r="B123" s="136" t="s">
        <v>162</v>
      </c>
      <c r="C123" s="138"/>
      <c r="D123" s="75">
        <f>+D121+D122</f>
        <v>188614.45</v>
      </c>
      <c r="E123" s="70">
        <f>+E121+E122</f>
        <v>4884795.6099999994</v>
      </c>
      <c r="F123" s="70">
        <f>+F121+F122</f>
        <v>5013543.919999999</v>
      </c>
      <c r="G123" s="70">
        <f>+G121+G122</f>
        <v>59866.140000000363</v>
      </c>
      <c r="H123" s="126"/>
      <c r="I123" s="127"/>
    </row>
    <row r="124" spans="1:9" ht="15" customHeight="1" thickBot="1" x14ac:dyDescent="0.25">
      <c r="A124" s="50" t="s">
        <v>163</v>
      </c>
      <c r="B124" s="50"/>
      <c r="C124" s="51"/>
      <c r="D124" s="76">
        <f>+D6+D9+D12++D18+D15+D21+D24+D27+D30+D33+D36+D39+D42+D45+D48+D51+D54+D57+D60+D63+D66+D69+D72+D75+D78++D84+D90+D81+D87+D93+D96+D99+D102++D105+D108+D111+D114+D117+D120+D123</f>
        <v>5775051.3500000006</v>
      </c>
      <c r="E124" s="76">
        <f t="shared" ref="E124:G124" si="0">+E6+E9+E12++E18+E15+E21+E24+E27+E30+E33+E36+E39+E42+E45+E48+E51+E54+E57+E60+E63+E66+E69+E72+E75+E78++E84+E90+E81+E87+E93+E96+E99+E102++E105+E108+E111+E114+E117+E120+E123</f>
        <v>339084496.57999998</v>
      </c>
      <c r="F124" s="76">
        <f t="shared" si="0"/>
        <v>342177586.35000002</v>
      </c>
      <c r="G124" s="76">
        <f t="shared" si="0"/>
        <v>2681961.5800000103</v>
      </c>
      <c r="H124" s="126"/>
      <c r="I124" s="127"/>
    </row>
    <row r="126" spans="1:9" ht="15" customHeight="1" x14ac:dyDescent="0.2">
      <c r="D126" s="55"/>
      <c r="E126" s="55"/>
      <c r="F126" s="55"/>
      <c r="G126" s="34"/>
      <c r="I126" s="104"/>
    </row>
    <row r="127" spans="1:9" ht="15" customHeight="1" x14ac:dyDescent="0.2">
      <c r="D127" s="55"/>
      <c r="E127" s="55"/>
      <c r="F127" s="55"/>
      <c r="G127" s="55"/>
    </row>
    <row r="128" spans="1:9" ht="15" customHeight="1" x14ac:dyDescent="0.2">
      <c r="F128" s="55"/>
    </row>
  </sheetData>
  <mergeCells count="80">
    <mergeCell ref="B109:B110"/>
    <mergeCell ref="B112:B113"/>
    <mergeCell ref="B115:B116"/>
    <mergeCell ref="B118:B119"/>
    <mergeCell ref="B121:B122"/>
    <mergeCell ref="B94:B95"/>
    <mergeCell ref="B97:B98"/>
    <mergeCell ref="B100:B101"/>
    <mergeCell ref="B103:B104"/>
    <mergeCell ref="B106:B107"/>
    <mergeCell ref="B79:B80"/>
    <mergeCell ref="B82:B83"/>
    <mergeCell ref="B85:B86"/>
    <mergeCell ref="B88:B89"/>
    <mergeCell ref="B91:B92"/>
    <mergeCell ref="B64:B65"/>
    <mergeCell ref="B67:B68"/>
    <mergeCell ref="B70:B71"/>
    <mergeCell ref="B73:B74"/>
    <mergeCell ref="B76:B77"/>
    <mergeCell ref="B49:B50"/>
    <mergeCell ref="B52:B53"/>
    <mergeCell ref="B55:B56"/>
    <mergeCell ref="B58:B59"/>
    <mergeCell ref="B61:B62"/>
    <mergeCell ref="B34:B35"/>
    <mergeCell ref="B37:B38"/>
    <mergeCell ref="B40:B41"/>
    <mergeCell ref="B43:B44"/>
    <mergeCell ref="B46:B47"/>
    <mergeCell ref="B4:B5"/>
    <mergeCell ref="B7:B8"/>
    <mergeCell ref="B10:B11"/>
    <mergeCell ref="B19:B20"/>
    <mergeCell ref="B22:B23"/>
    <mergeCell ref="B18:C18"/>
    <mergeCell ref="B15:C15"/>
    <mergeCell ref="B12:C12"/>
    <mergeCell ref="B9:C9"/>
    <mergeCell ref="B6:C6"/>
    <mergeCell ref="B13:B14"/>
    <mergeCell ref="B16:B17"/>
    <mergeCell ref="B33:C33"/>
    <mergeCell ref="B30:C30"/>
    <mergeCell ref="B27:C27"/>
    <mergeCell ref="B24:C24"/>
    <mergeCell ref="B21:C21"/>
    <mergeCell ref="B25:B26"/>
    <mergeCell ref="B28:B29"/>
    <mergeCell ref="B31:B32"/>
    <mergeCell ref="B48:C48"/>
    <mergeCell ref="B45:C45"/>
    <mergeCell ref="B42:C42"/>
    <mergeCell ref="B39:C39"/>
    <mergeCell ref="B36:C36"/>
    <mergeCell ref="B63:C63"/>
    <mergeCell ref="B60:C60"/>
    <mergeCell ref="B57:C57"/>
    <mergeCell ref="B54:C54"/>
    <mergeCell ref="B51:C51"/>
    <mergeCell ref="B78:C78"/>
    <mergeCell ref="B75:C75"/>
    <mergeCell ref="B72:C72"/>
    <mergeCell ref="B69:C69"/>
    <mergeCell ref="B66:C66"/>
    <mergeCell ref="B123:C123"/>
    <mergeCell ref="B120:C120"/>
    <mergeCell ref="B117:C117"/>
    <mergeCell ref="B114:C114"/>
    <mergeCell ref="B111:C111"/>
    <mergeCell ref="B108:C108"/>
    <mergeCell ref="B105:C105"/>
    <mergeCell ref="B102:C102"/>
    <mergeCell ref="B99:C99"/>
    <mergeCell ref="B96:C96"/>
    <mergeCell ref="B93:C93"/>
    <mergeCell ref="B90:C90"/>
    <mergeCell ref="B87:C87"/>
    <mergeCell ref="B84:C84"/>
    <mergeCell ref="B81:C81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G4:G12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1:J258"/>
  <sheetViews>
    <sheetView showGridLines="0" zoomScaleNormal="100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K13" sqref="K13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5" width="7.28515625" style="21" customWidth="1"/>
    <col min="6" max="6" width="34.85546875" style="21" customWidth="1"/>
    <col min="7" max="9" width="14.28515625" style="21" customWidth="1"/>
    <col min="10" max="16384" width="23.28515625" style="21"/>
  </cols>
  <sheetData>
    <row r="1" spans="1:10" ht="15" customHeight="1" x14ac:dyDescent="0.2">
      <c r="A1" s="79" t="s">
        <v>167</v>
      </c>
      <c r="B1" s="78"/>
      <c r="C1" s="78"/>
      <c r="D1" s="78"/>
      <c r="E1" s="78"/>
      <c r="F1" s="78"/>
      <c r="G1" s="78"/>
      <c r="H1" s="78"/>
      <c r="I1" s="78"/>
    </row>
    <row r="2" spans="1:10" ht="15" customHeight="1" thickBot="1" x14ac:dyDescent="0.25">
      <c r="B2" s="22"/>
      <c r="C2" s="22"/>
      <c r="D2" s="22"/>
      <c r="E2" s="22"/>
      <c r="F2" s="22"/>
      <c r="I2" s="77" t="s">
        <v>2</v>
      </c>
    </row>
    <row r="3" spans="1:10" ht="31.5" customHeight="1" thickBot="1" x14ac:dyDescent="0.25">
      <c r="A3" s="72" t="s">
        <v>3</v>
      </c>
      <c r="B3" s="72" t="s">
        <v>4</v>
      </c>
      <c r="C3" s="72" t="s">
        <v>5</v>
      </c>
      <c r="D3" s="73" t="s">
        <v>6</v>
      </c>
      <c r="E3" s="72" t="s">
        <v>7</v>
      </c>
      <c r="F3" s="72" t="s">
        <v>8</v>
      </c>
      <c r="G3" s="73" t="s">
        <v>9</v>
      </c>
      <c r="H3" s="73" t="s">
        <v>10</v>
      </c>
      <c r="I3" s="73" t="s">
        <v>11</v>
      </c>
    </row>
    <row r="4" spans="1:10" s="22" customFormat="1" ht="15" customHeight="1" x14ac:dyDescent="0.2">
      <c r="A4" s="93" t="s">
        <v>168</v>
      </c>
      <c r="B4" s="85" t="s">
        <v>169</v>
      </c>
      <c r="C4" s="24" t="s">
        <v>14</v>
      </c>
      <c r="D4" s="25" t="s">
        <v>15</v>
      </c>
      <c r="E4" s="25" t="s">
        <v>15</v>
      </c>
      <c r="F4" s="26" t="s">
        <v>16</v>
      </c>
      <c r="G4" s="110">
        <v>0</v>
      </c>
      <c r="H4" s="111">
        <v>0</v>
      </c>
      <c r="I4" s="28">
        <v>0</v>
      </c>
      <c r="J4" s="29"/>
    </row>
    <row r="5" spans="1:10" s="22" customFormat="1" ht="15" customHeight="1" x14ac:dyDescent="0.2">
      <c r="B5" s="30"/>
      <c r="C5" s="52" t="s">
        <v>17</v>
      </c>
      <c r="D5" s="31" t="s">
        <v>15</v>
      </c>
      <c r="E5" s="31" t="s">
        <v>15</v>
      </c>
      <c r="F5" s="32" t="s">
        <v>18</v>
      </c>
      <c r="G5" s="128">
        <v>0</v>
      </c>
      <c r="H5" s="113">
        <v>0</v>
      </c>
      <c r="I5" s="104">
        <v>0</v>
      </c>
    </row>
    <row r="6" spans="1:10" s="22" customFormat="1" ht="15" customHeight="1" x14ac:dyDescent="0.2">
      <c r="B6" s="30"/>
      <c r="C6" s="38" t="s">
        <v>19</v>
      </c>
      <c r="D6" s="31" t="s">
        <v>15</v>
      </c>
      <c r="E6" s="31" t="s">
        <v>15</v>
      </c>
      <c r="F6" s="32" t="s">
        <v>20</v>
      </c>
      <c r="G6" s="128">
        <v>0</v>
      </c>
      <c r="H6" s="113">
        <v>0</v>
      </c>
      <c r="I6" s="104">
        <v>0</v>
      </c>
      <c r="J6" s="29"/>
    </row>
    <row r="7" spans="1:10" s="22" customFormat="1" ht="15" customHeight="1" x14ac:dyDescent="0.2">
      <c r="B7" s="30"/>
      <c r="C7" s="38" t="s">
        <v>21</v>
      </c>
      <c r="D7" s="31" t="s">
        <v>15</v>
      </c>
      <c r="E7" s="31" t="s">
        <v>15</v>
      </c>
      <c r="F7" s="32" t="s">
        <v>22</v>
      </c>
      <c r="G7" s="128">
        <v>1550000</v>
      </c>
      <c r="H7" s="113">
        <v>2655000</v>
      </c>
      <c r="I7" s="104">
        <v>2445762.4699999997</v>
      </c>
      <c r="J7" s="29"/>
    </row>
    <row r="8" spans="1:10" s="22" customFormat="1" ht="15" customHeight="1" x14ac:dyDescent="0.2">
      <c r="A8" s="30"/>
      <c r="B8" s="30"/>
      <c r="C8" s="38" t="s">
        <v>23</v>
      </c>
      <c r="D8" s="31" t="s">
        <v>15</v>
      </c>
      <c r="E8" s="31" t="s">
        <v>15</v>
      </c>
      <c r="F8" s="32" t="s">
        <v>24</v>
      </c>
      <c r="G8" s="128">
        <v>0</v>
      </c>
      <c r="H8" s="113">
        <v>0</v>
      </c>
      <c r="I8" s="104">
        <v>0</v>
      </c>
      <c r="J8" s="29"/>
    </row>
    <row r="9" spans="1:10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2" t="s">
        <v>26</v>
      </c>
      <c r="G9" s="128">
        <v>917018</v>
      </c>
      <c r="H9" s="113">
        <v>942018</v>
      </c>
      <c r="I9" s="104">
        <v>941644.84</v>
      </c>
      <c r="J9" s="29"/>
    </row>
    <row r="10" spans="1:10" s="22" customFormat="1" ht="15" customHeight="1" x14ac:dyDescent="0.2">
      <c r="A10" s="30"/>
      <c r="B10" s="30"/>
      <c r="C10" s="38"/>
      <c r="D10" s="31"/>
      <c r="E10" s="31"/>
      <c r="F10" s="35" t="s">
        <v>27</v>
      </c>
      <c r="G10" s="128">
        <v>860698</v>
      </c>
      <c r="H10" s="113">
        <v>860698</v>
      </c>
      <c r="I10" s="104">
        <v>860698</v>
      </c>
      <c r="J10" s="29"/>
    </row>
    <row r="11" spans="1:10" s="22" customFormat="1" ht="15" customHeight="1" x14ac:dyDescent="0.2">
      <c r="A11" s="30"/>
      <c r="B11" s="30"/>
      <c r="C11" s="38"/>
      <c r="D11" s="31"/>
      <c r="E11" s="31"/>
      <c r="F11" s="36" t="s">
        <v>28</v>
      </c>
      <c r="G11" s="128">
        <v>56320</v>
      </c>
      <c r="H11" s="113">
        <v>81320</v>
      </c>
      <c r="I11" s="104">
        <v>80946.84</v>
      </c>
      <c r="J11" s="29"/>
    </row>
    <row r="12" spans="1:10" s="22" customFormat="1" ht="15" customHeight="1" x14ac:dyDescent="0.2">
      <c r="A12" s="30"/>
      <c r="B12" s="30"/>
      <c r="C12" s="38" t="s">
        <v>29</v>
      </c>
      <c r="D12" s="31" t="s">
        <v>15</v>
      </c>
      <c r="E12" s="31" t="s">
        <v>15</v>
      </c>
      <c r="F12" s="32" t="s">
        <v>30</v>
      </c>
      <c r="G12" s="128">
        <v>0</v>
      </c>
      <c r="H12" s="113">
        <v>3000</v>
      </c>
      <c r="I12" s="104">
        <v>700.8</v>
      </c>
      <c r="J12" s="29"/>
    </row>
    <row r="13" spans="1:10" s="22" customFormat="1" ht="15" customHeight="1" x14ac:dyDescent="0.2">
      <c r="A13" s="30"/>
      <c r="B13" s="30"/>
      <c r="C13" s="38" t="s">
        <v>31</v>
      </c>
      <c r="D13" s="31" t="s">
        <v>15</v>
      </c>
      <c r="E13" s="31" t="s">
        <v>15</v>
      </c>
      <c r="F13" s="32" t="s">
        <v>32</v>
      </c>
      <c r="G13" s="128">
        <v>40000</v>
      </c>
      <c r="H13" s="113">
        <v>250000</v>
      </c>
      <c r="I13" s="104">
        <v>216360.07</v>
      </c>
      <c r="J13" s="37"/>
    </row>
    <row r="14" spans="1:10" s="22" customFormat="1" ht="15" customHeight="1" x14ac:dyDescent="0.2">
      <c r="A14" s="30"/>
      <c r="B14" s="30"/>
      <c r="C14" s="38" t="s">
        <v>33</v>
      </c>
      <c r="D14" s="31" t="s">
        <v>15</v>
      </c>
      <c r="E14" s="31" t="s">
        <v>15</v>
      </c>
      <c r="F14" s="32" t="s">
        <v>34</v>
      </c>
      <c r="G14" s="128">
        <v>0</v>
      </c>
      <c r="H14" s="113">
        <v>0</v>
      </c>
      <c r="I14" s="104">
        <v>0</v>
      </c>
      <c r="J14" s="29"/>
    </row>
    <row r="15" spans="1:10" s="22" customFormat="1" ht="15" customHeight="1" x14ac:dyDescent="0.2">
      <c r="A15" s="30"/>
      <c r="B15" s="30"/>
      <c r="C15" s="38" t="s">
        <v>35</v>
      </c>
      <c r="D15" s="31" t="s">
        <v>15</v>
      </c>
      <c r="E15" s="31" t="s">
        <v>15</v>
      </c>
      <c r="F15" s="32" t="s">
        <v>36</v>
      </c>
      <c r="G15" s="128">
        <v>0</v>
      </c>
      <c r="H15" s="113">
        <v>9908613</v>
      </c>
      <c r="I15" s="104">
        <v>7837544.6699999999</v>
      </c>
      <c r="J15" s="29"/>
    </row>
    <row r="16" spans="1:10" s="22" customFormat="1" ht="15" customHeight="1" x14ac:dyDescent="0.2">
      <c r="A16" s="30"/>
      <c r="B16" s="30"/>
      <c r="C16" s="38"/>
      <c r="D16" s="31"/>
      <c r="E16" s="31"/>
      <c r="F16" s="35" t="s">
        <v>27</v>
      </c>
      <c r="G16" s="128">
        <v>0</v>
      </c>
      <c r="H16" s="113">
        <v>9908613</v>
      </c>
      <c r="I16" s="104">
        <v>7837544.6699999999</v>
      </c>
      <c r="J16" s="29"/>
    </row>
    <row r="17" spans="1:10" s="22" customFormat="1" ht="15" customHeight="1" x14ac:dyDescent="0.2">
      <c r="A17" s="30"/>
      <c r="B17" s="30"/>
      <c r="C17" s="38"/>
      <c r="D17" s="31"/>
      <c r="E17" s="31"/>
      <c r="F17" s="36" t="s">
        <v>28</v>
      </c>
      <c r="G17" s="128">
        <v>0</v>
      </c>
      <c r="H17" s="113">
        <v>0</v>
      </c>
      <c r="I17" s="104">
        <v>0</v>
      </c>
      <c r="J17" s="29"/>
    </row>
    <row r="18" spans="1:10" s="22" customFormat="1" ht="15" customHeight="1" x14ac:dyDescent="0.2">
      <c r="A18" s="30"/>
      <c r="B18" s="30"/>
      <c r="C18" s="38" t="s">
        <v>37</v>
      </c>
      <c r="D18" s="31" t="s">
        <v>15</v>
      </c>
      <c r="E18" s="31" t="s">
        <v>15</v>
      </c>
      <c r="F18" s="32" t="s">
        <v>38</v>
      </c>
      <c r="G18" s="128">
        <v>0</v>
      </c>
      <c r="H18" s="113">
        <v>0</v>
      </c>
      <c r="I18" s="104">
        <v>0</v>
      </c>
      <c r="J18" s="29"/>
    </row>
    <row r="19" spans="1:10" s="22" customFormat="1" ht="15" customHeight="1" x14ac:dyDescent="0.2">
      <c r="A19" s="30"/>
      <c r="B19" s="30"/>
      <c r="C19" s="38" t="s">
        <v>39</v>
      </c>
      <c r="D19" s="31" t="s">
        <v>15</v>
      </c>
      <c r="E19" s="31" t="s">
        <v>15</v>
      </c>
      <c r="F19" s="32" t="s">
        <v>40</v>
      </c>
      <c r="G19" s="128">
        <v>0</v>
      </c>
      <c r="H19" s="113">
        <v>0</v>
      </c>
      <c r="I19" s="104">
        <v>0</v>
      </c>
      <c r="J19" s="29"/>
    </row>
    <row r="20" spans="1:10" s="22" customFormat="1" ht="15" customHeight="1" x14ac:dyDescent="0.2">
      <c r="A20" s="30"/>
      <c r="B20" s="30"/>
      <c r="C20" s="38" t="s">
        <v>41</v>
      </c>
      <c r="D20" s="31" t="s">
        <v>15</v>
      </c>
      <c r="E20" s="31" t="s">
        <v>15</v>
      </c>
      <c r="F20" s="32" t="s">
        <v>42</v>
      </c>
      <c r="G20" s="128">
        <v>0</v>
      </c>
      <c r="H20" s="113">
        <v>0</v>
      </c>
      <c r="I20" s="104">
        <v>0</v>
      </c>
      <c r="J20" s="29"/>
    </row>
    <row r="21" spans="1:10" s="22" customFormat="1" ht="15" customHeight="1" x14ac:dyDescent="0.2">
      <c r="A21" s="58"/>
      <c r="B21" s="57"/>
      <c r="C21" s="38" t="s">
        <v>43</v>
      </c>
      <c r="D21" s="31" t="s">
        <v>15</v>
      </c>
      <c r="E21" s="31" t="s">
        <v>15</v>
      </c>
      <c r="F21" s="32" t="s">
        <v>44</v>
      </c>
      <c r="G21" s="128">
        <v>0</v>
      </c>
      <c r="H21" s="113">
        <v>0</v>
      </c>
      <c r="I21" s="104">
        <v>0</v>
      </c>
      <c r="J21" s="29"/>
    </row>
    <row r="22" spans="1:10" s="22" customFormat="1" ht="15" customHeight="1" x14ac:dyDescent="0.2">
      <c r="A22" s="58"/>
      <c r="B22" s="57"/>
      <c r="C22" s="38" t="s">
        <v>45</v>
      </c>
      <c r="D22" s="31" t="s">
        <v>15</v>
      </c>
      <c r="E22" s="31" t="s">
        <v>15</v>
      </c>
      <c r="F22" s="32" t="s">
        <v>46</v>
      </c>
      <c r="G22" s="128">
        <v>0</v>
      </c>
      <c r="H22" s="113">
        <v>2000</v>
      </c>
      <c r="I22" s="104">
        <v>1767.81</v>
      </c>
      <c r="J22" s="29"/>
    </row>
    <row r="23" spans="1:10" s="22" customFormat="1" ht="15" customHeight="1" x14ac:dyDescent="0.2">
      <c r="A23" s="58"/>
      <c r="B23" s="57"/>
      <c r="C23" s="39" t="s">
        <v>47</v>
      </c>
      <c r="D23" s="98" t="s">
        <v>15</v>
      </c>
      <c r="E23" s="98" t="s">
        <v>15</v>
      </c>
      <c r="F23" s="40" t="s">
        <v>48</v>
      </c>
      <c r="G23" s="128">
        <v>0</v>
      </c>
      <c r="H23" s="113">
        <v>800000</v>
      </c>
      <c r="I23" s="104">
        <v>661432.75</v>
      </c>
      <c r="J23" s="29"/>
    </row>
    <row r="24" spans="1:10" s="22" customFormat="1" ht="15" customHeight="1" x14ac:dyDescent="0.2">
      <c r="A24" s="58"/>
      <c r="B24" s="136" t="s">
        <v>170</v>
      </c>
      <c r="C24" s="137"/>
      <c r="D24" s="137"/>
      <c r="E24" s="137"/>
      <c r="F24" s="138"/>
      <c r="G24" s="114">
        <f>+SUM(G4:G23)-G16-G17-G10-G11</f>
        <v>2507018</v>
      </c>
      <c r="H24" s="114">
        <f>+SUM(H4:H23)-H16-H17-H10-H11</f>
        <v>14560631</v>
      </c>
      <c r="I24" s="70">
        <f>+SUM(I4:I23)-I16-I17-I10-I11</f>
        <v>12105213.409999998</v>
      </c>
      <c r="J24" s="29"/>
    </row>
    <row r="25" spans="1:10" s="22" customFormat="1" ht="15" customHeight="1" x14ac:dyDescent="0.2">
      <c r="A25" s="58"/>
      <c r="B25" s="86" t="s">
        <v>171</v>
      </c>
      <c r="C25" s="52" t="s">
        <v>14</v>
      </c>
      <c r="D25" s="31" t="s">
        <v>15</v>
      </c>
      <c r="E25" s="31" t="s">
        <v>15</v>
      </c>
      <c r="F25" s="32" t="s">
        <v>16</v>
      </c>
      <c r="G25" s="116">
        <v>0</v>
      </c>
      <c r="H25" s="117">
        <v>0</v>
      </c>
      <c r="I25" s="48">
        <v>0</v>
      </c>
      <c r="J25" s="49"/>
    </row>
    <row r="26" spans="1:10" s="22" customFormat="1" ht="15" customHeight="1" x14ac:dyDescent="0.2">
      <c r="A26" s="58"/>
      <c r="B26" s="57"/>
      <c r="C26" s="52" t="s">
        <v>17</v>
      </c>
      <c r="D26" s="31" t="s">
        <v>15</v>
      </c>
      <c r="E26" s="31" t="s">
        <v>15</v>
      </c>
      <c r="F26" s="32" t="s">
        <v>18</v>
      </c>
      <c r="G26" s="118">
        <v>0</v>
      </c>
      <c r="H26" s="113">
        <v>0</v>
      </c>
      <c r="I26" s="104">
        <v>0</v>
      </c>
      <c r="J26" s="29"/>
    </row>
    <row r="27" spans="1:10" s="22" customFormat="1" ht="15" customHeight="1" x14ac:dyDescent="0.2">
      <c r="A27" s="58"/>
      <c r="B27" s="57"/>
      <c r="C27" s="38" t="s">
        <v>19</v>
      </c>
      <c r="D27" s="31" t="s">
        <v>15</v>
      </c>
      <c r="E27" s="31" t="s">
        <v>15</v>
      </c>
      <c r="F27" s="32" t="s">
        <v>20</v>
      </c>
      <c r="G27" s="118">
        <v>0</v>
      </c>
      <c r="H27" s="113">
        <v>0</v>
      </c>
      <c r="I27" s="104">
        <v>0</v>
      </c>
      <c r="J27" s="29"/>
    </row>
    <row r="28" spans="1:10" s="22" customFormat="1" ht="15" customHeight="1" x14ac:dyDescent="0.2">
      <c r="A28" s="58"/>
      <c r="B28" s="57"/>
      <c r="C28" s="38" t="s">
        <v>21</v>
      </c>
      <c r="D28" s="31" t="s">
        <v>15</v>
      </c>
      <c r="E28" s="31" t="s">
        <v>15</v>
      </c>
      <c r="F28" s="32" t="s">
        <v>22</v>
      </c>
      <c r="G28" s="118">
        <v>40000</v>
      </c>
      <c r="H28" s="113">
        <v>40000</v>
      </c>
      <c r="I28" s="104">
        <v>18465.25</v>
      </c>
      <c r="J28" s="29"/>
    </row>
    <row r="29" spans="1:10" s="22" customFormat="1" ht="15" customHeight="1" x14ac:dyDescent="0.2">
      <c r="A29" s="58"/>
      <c r="B29" s="57"/>
      <c r="C29" s="38" t="s">
        <v>23</v>
      </c>
      <c r="D29" s="31" t="s">
        <v>15</v>
      </c>
      <c r="E29" s="31" t="s">
        <v>15</v>
      </c>
      <c r="F29" s="32" t="s">
        <v>24</v>
      </c>
      <c r="G29" s="118">
        <v>0</v>
      </c>
      <c r="H29" s="113">
        <v>0</v>
      </c>
      <c r="I29" s="104">
        <v>0</v>
      </c>
    </row>
    <row r="30" spans="1:10" s="22" customFormat="1" ht="15" customHeight="1" x14ac:dyDescent="0.2">
      <c r="A30" s="58"/>
      <c r="B30" s="57"/>
      <c r="C30" s="38" t="s">
        <v>25</v>
      </c>
      <c r="D30" s="31" t="s">
        <v>15</v>
      </c>
      <c r="E30" s="31" t="s">
        <v>15</v>
      </c>
      <c r="F30" s="32" t="s">
        <v>26</v>
      </c>
      <c r="G30" s="118">
        <v>5553740</v>
      </c>
      <c r="H30" s="113">
        <v>6322375</v>
      </c>
      <c r="I30" s="104">
        <v>5422095</v>
      </c>
    </row>
    <row r="31" spans="1:10" s="22" customFormat="1" ht="15" customHeight="1" x14ac:dyDescent="0.2">
      <c r="A31" s="58"/>
      <c r="B31" s="57"/>
      <c r="C31" s="38"/>
      <c r="D31" s="31"/>
      <c r="E31" s="31"/>
      <c r="F31" s="35" t="s">
        <v>27</v>
      </c>
      <c r="G31" s="118">
        <v>5553740</v>
      </c>
      <c r="H31" s="113">
        <v>6322375</v>
      </c>
      <c r="I31" s="104">
        <v>5422095</v>
      </c>
    </row>
    <row r="32" spans="1:10" s="22" customFormat="1" ht="15" customHeight="1" x14ac:dyDescent="0.2">
      <c r="A32" s="58"/>
      <c r="B32" s="57"/>
      <c r="C32" s="38"/>
      <c r="D32" s="31"/>
      <c r="E32" s="31"/>
      <c r="F32" s="36" t="s">
        <v>28</v>
      </c>
      <c r="G32" s="118">
        <v>0</v>
      </c>
      <c r="H32" s="113">
        <v>0</v>
      </c>
      <c r="I32" s="104">
        <v>0</v>
      </c>
    </row>
    <row r="33" spans="1:9" s="22" customFormat="1" ht="15" customHeight="1" x14ac:dyDescent="0.2">
      <c r="A33" s="58"/>
      <c r="B33" s="57"/>
      <c r="C33" s="38" t="s">
        <v>29</v>
      </c>
      <c r="D33" s="31" t="s">
        <v>15</v>
      </c>
      <c r="E33" s="31" t="s">
        <v>15</v>
      </c>
      <c r="F33" s="32" t="s">
        <v>30</v>
      </c>
      <c r="G33" s="118">
        <v>20500</v>
      </c>
      <c r="H33" s="113">
        <v>20500</v>
      </c>
      <c r="I33" s="104">
        <v>24609.040000000001</v>
      </c>
    </row>
    <row r="34" spans="1:9" s="22" customFormat="1" ht="15" customHeight="1" x14ac:dyDescent="0.2">
      <c r="A34" s="58"/>
      <c r="B34" s="57"/>
      <c r="C34" s="38" t="s">
        <v>31</v>
      </c>
      <c r="D34" s="31" t="s">
        <v>15</v>
      </c>
      <c r="E34" s="31" t="s">
        <v>15</v>
      </c>
      <c r="F34" s="32" t="s">
        <v>32</v>
      </c>
      <c r="G34" s="118">
        <v>12000</v>
      </c>
      <c r="H34" s="113">
        <v>12000</v>
      </c>
      <c r="I34" s="104">
        <v>16319.69</v>
      </c>
    </row>
    <row r="35" spans="1:9" s="22" customFormat="1" ht="15" customHeight="1" x14ac:dyDescent="0.2">
      <c r="A35" s="58"/>
      <c r="B35" s="57"/>
      <c r="C35" s="38" t="s">
        <v>33</v>
      </c>
      <c r="D35" s="31" t="s">
        <v>15</v>
      </c>
      <c r="E35" s="31" t="s">
        <v>15</v>
      </c>
      <c r="F35" s="32" t="s">
        <v>34</v>
      </c>
      <c r="G35" s="118">
        <v>0</v>
      </c>
      <c r="H35" s="113">
        <v>0</v>
      </c>
      <c r="I35" s="104">
        <v>0</v>
      </c>
    </row>
    <row r="36" spans="1:9" s="22" customFormat="1" ht="15" customHeight="1" x14ac:dyDescent="0.2">
      <c r="A36" s="58"/>
      <c r="B36" s="57"/>
      <c r="C36" s="38" t="s">
        <v>35</v>
      </c>
      <c r="D36" s="31" t="s">
        <v>15</v>
      </c>
      <c r="E36" s="31" t="s">
        <v>15</v>
      </c>
      <c r="F36" s="32" t="s">
        <v>36</v>
      </c>
      <c r="G36" s="118">
        <v>0</v>
      </c>
      <c r="H36" s="113">
        <v>166796</v>
      </c>
      <c r="I36" s="104">
        <v>119416</v>
      </c>
    </row>
    <row r="37" spans="1:9" s="22" customFormat="1" ht="15" customHeight="1" x14ac:dyDescent="0.2">
      <c r="A37" s="58"/>
      <c r="B37" s="57"/>
      <c r="C37" s="38"/>
      <c r="D37" s="31"/>
      <c r="E37" s="31"/>
      <c r="F37" s="35" t="s">
        <v>27</v>
      </c>
      <c r="G37" s="118">
        <v>0</v>
      </c>
      <c r="H37" s="113">
        <v>166796</v>
      </c>
      <c r="I37" s="104">
        <v>119416</v>
      </c>
    </row>
    <row r="38" spans="1:9" s="22" customFormat="1" ht="15" customHeight="1" x14ac:dyDescent="0.2">
      <c r="A38" s="58"/>
      <c r="B38" s="57"/>
      <c r="C38" s="38"/>
      <c r="D38" s="31"/>
      <c r="E38" s="31"/>
      <c r="F38" s="36" t="s">
        <v>28</v>
      </c>
      <c r="G38" s="118">
        <v>0</v>
      </c>
      <c r="H38" s="113">
        <v>0</v>
      </c>
      <c r="I38" s="104">
        <v>0</v>
      </c>
    </row>
    <row r="39" spans="1:9" s="22" customFormat="1" ht="15" customHeight="1" x14ac:dyDescent="0.2">
      <c r="A39" s="58"/>
      <c r="B39" s="57"/>
      <c r="C39" s="38" t="s">
        <v>37</v>
      </c>
      <c r="D39" s="31" t="s">
        <v>15</v>
      </c>
      <c r="E39" s="31" t="s">
        <v>15</v>
      </c>
      <c r="F39" s="32" t="s">
        <v>38</v>
      </c>
      <c r="G39" s="118">
        <v>0</v>
      </c>
      <c r="H39" s="113">
        <v>0</v>
      </c>
      <c r="I39" s="104">
        <v>0</v>
      </c>
    </row>
    <row r="40" spans="1:9" s="22" customFormat="1" ht="15" customHeight="1" x14ac:dyDescent="0.2">
      <c r="A40" s="58"/>
      <c r="B40" s="57"/>
      <c r="C40" s="38" t="s">
        <v>39</v>
      </c>
      <c r="D40" s="31" t="s">
        <v>15</v>
      </c>
      <c r="E40" s="31" t="s">
        <v>15</v>
      </c>
      <c r="F40" s="32" t="s">
        <v>40</v>
      </c>
      <c r="G40" s="118">
        <v>0</v>
      </c>
      <c r="H40" s="113">
        <v>0</v>
      </c>
      <c r="I40" s="104">
        <v>0</v>
      </c>
    </row>
    <row r="41" spans="1:9" s="22" customFormat="1" ht="15" customHeight="1" x14ac:dyDescent="0.2">
      <c r="A41" s="58"/>
      <c r="B41" s="57"/>
      <c r="C41" s="38" t="s">
        <v>41</v>
      </c>
      <c r="D41" s="31" t="s">
        <v>15</v>
      </c>
      <c r="E41" s="31" t="s">
        <v>15</v>
      </c>
      <c r="F41" s="32" t="s">
        <v>42</v>
      </c>
      <c r="G41" s="118">
        <v>0</v>
      </c>
      <c r="H41" s="113">
        <v>0</v>
      </c>
      <c r="I41" s="104">
        <v>0</v>
      </c>
    </row>
    <row r="42" spans="1:9" s="22" customFormat="1" ht="15" customHeight="1" x14ac:dyDescent="0.2">
      <c r="A42" s="58"/>
      <c r="B42" s="57"/>
      <c r="C42" s="38" t="s">
        <v>43</v>
      </c>
      <c r="D42" s="31" t="s">
        <v>15</v>
      </c>
      <c r="E42" s="31" t="s">
        <v>15</v>
      </c>
      <c r="F42" s="32" t="s">
        <v>44</v>
      </c>
      <c r="G42" s="118">
        <v>0</v>
      </c>
      <c r="H42" s="113">
        <v>0</v>
      </c>
      <c r="I42" s="104">
        <v>0</v>
      </c>
    </row>
    <row r="43" spans="1:9" s="22" customFormat="1" ht="15" customHeight="1" x14ac:dyDescent="0.2">
      <c r="A43" s="58"/>
      <c r="B43" s="57"/>
      <c r="C43" s="38" t="s">
        <v>45</v>
      </c>
      <c r="D43" s="31" t="s">
        <v>15</v>
      </c>
      <c r="E43" s="31" t="s">
        <v>15</v>
      </c>
      <c r="F43" s="32" t="s">
        <v>46</v>
      </c>
      <c r="G43" s="118">
        <v>0</v>
      </c>
      <c r="H43" s="113">
        <v>0</v>
      </c>
      <c r="I43" s="104">
        <v>0</v>
      </c>
    </row>
    <row r="44" spans="1:9" s="22" customFormat="1" ht="15" customHeight="1" x14ac:dyDescent="0.2">
      <c r="A44" s="58"/>
      <c r="B44" s="57"/>
      <c r="C44" s="39" t="s">
        <v>47</v>
      </c>
      <c r="D44" s="98" t="s">
        <v>15</v>
      </c>
      <c r="E44" s="98" t="s">
        <v>15</v>
      </c>
      <c r="F44" s="40" t="s">
        <v>48</v>
      </c>
      <c r="G44" s="118">
        <v>0</v>
      </c>
      <c r="H44" s="113">
        <v>38369</v>
      </c>
      <c r="I44" s="104">
        <v>38368.42</v>
      </c>
    </row>
    <row r="45" spans="1:9" ht="15" customHeight="1" x14ac:dyDescent="0.2">
      <c r="A45" s="58"/>
      <c r="B45" s="152" t="s">
        <v>172</v>
      </c>
      <c r="C45" s="153"/>
      <c r="D45" s="153"/>
      <c r="E45" s="153"/>
      <c r="F45" s="154"/>
      <c r="G45" s="114">
        <f>+SUM(G25:G44)-G37-G38-G31-G32</f>
        <v>5626240</v>
      </c>
      <c r="H45" s="114">
        <f>+SUM(H25:H44)-H37-H38-H31-H32</f>
        <v>6600040</v>
      </c>
      <c r="I45" s="70">
        <f>+SUM(I25:I44)-I37-I38-I31-I32</f>
        <v>5639273.3999999985</v>
      </c>
    </row>
    <row r="46" spans="1:9" ht="15" customHeight="1" x14ac:dyDescent="0.2">
      <c r="A46" s="58"/>
      <c r="B46" s="86" t="s">
        <v>173</v>
      </c>
      <c r="C46" s="52" t="s">
        <v>14</v>
      </c>
      <c r="D46" s="31" t="s">
        <v>15</v>
      </c>
      <c r="E46" s="31" t="s">
        <v>15</v>
      </c>
      <c r="F46" s="32" t="s">
        <v>16</v>
      </c>
      <c r="G46" s="116">
        <v>0</v>
      </c>
      <c r="H46" s="117">
        <v>0</v>
      </c>
      <c r="I46" s="48">
        <v>0</v>
      </c>
    </row>
    <row r="47" spans="1:9" ht="15" customHeight="1" x14ac:dyDescent="0.2">
      <c r="A47" s="58"/>
      <c r="B47" s="57"/>
      <c r="C47" s="52" t="s">
        <v>17</v>
      </c>
      <c r="D47" s="31" t="s">
        <v>15</v>
      </c>
      <c r="E47" s="31" t="s">
        <v>15</v>
      </c>
      <c r="F47" s="32" t="s">
        <v>18</v>
      </c>
      <c r="G47" s="118">
        <v>0</v>
      </c>
      <c r="H47" s="113">
        <v>0</v>
      </c>
      <c r="I47" s="104">
        <v>0</v>
      </c>
    </row>
    <row r="48" spans="1:9" ht="15" customHeight="1" x14ac:dyDescent="0.2">
      <c r="A48" s="58"/>
      <c r="B48" s="57"/>
      <c r="C48" s="38" t="s">
        <v>19</v>
      </c>
      <c r="D48" s="31" t="s">
        <v>15</v>
      </c>
      <c r="E48" s="31" t="s">
        <v>15</v>
      </c>
      <c r="F48" s="32" t="s">
        <v>20</v>
      </c>
      <c r="G48" s="118">
        <v>0</v>
      </c>
      <c r="H48" s="113">
        <v>0</v>
      </c>
      <c r="I48" s="104">
        <v>0</v>
      </c>
    </row>
    <row r="49" spans="1:9" ht="15" customHeight="1" x14ac:dyDescent="0.2">
      <c r="A49" s="58"/>
      <c r="B49" s="57"/>
      <c r="C49" s="38" t="s">
        <v>21</v>
      </c>
      <c r="D49" s="31" t="s">
        <v>15</v>
      </c>
      <c r="E49" s="31" t="s">
        <v>15</v>
      </c>
      <c r="F49" s="32" t="s">
        <v>22</v>
      </c>
      <c r="G49" s="118">
        <v>120000</v>
      </c>
      <c r="H49" s="113">
        <v>120000</v>
      </c>
      <c r="I49" s="104">
        <v>58658.44</v>
      </c>
    </row>
    <row r="50" spans="1:9" ht="15" customHeight="1" x14ac:dyDescent="0.2">
      <c r="A50" s="58"/>
      <c r="B50" s="57"/>
      <c r="C50" s="38" t="s">
        <v>23</v>
      </c>
      <c r="D50" s="31" t="s">
        <v>15</v>
      </c>
      <c r="E50" s="31" t="s">
        <v>15</v>
      </c>
      <c r="F50" s="32" t="s">
        <v>24</v>
      </c>
      <c r="G50" s="118">
        <v>0</v>
      </c>
      <c r="H50" s="113">
        <v>0</v>
      </c>
      <c r="I50" s="104">
        <v>0</v>
      </c>
    </row>
    <row r="51" spans="1:9" ht="15" customHeight="1" x14ac:dyDescent="0.2">
      <c r="A51" s="58"/>
      <c r="B51" s="57"/>
      <c r="C51" s="38" t="s">
        <v>25</v>
      </c>
      <c r="D51" s="31" t="s">
        <v>15</v>
      </c>
      <c r="E51" s="31" t="s">
        <v>15</v>
      </c>
      <c r="F51" s="32" t="s">
        <v>26</v>
      </c>
      <c r="G51" s="118">
        <v>63682720</v>
      </c>
      <c r="H51" s="113">
        <v>82753300</v>
      </c>
      <c r="I51" s="104">
        <v>60644492.780000001</v>
      </c>
    </row>
    <row r="52" spans="1:9" ht="15" customHeight="1" x14ac:dyDescent="0.2">
      <c r="A52" s="58"/>
      <c r="B52" s="57"/>
      <c r="C52" s="38"/>
      <c r="D52" s="31"/>
      <c r="E52" s="31"/>
      <c r="F52" s="35" t="s">
        <v>27</v>
      </c>
      <c r="G52" s="118">
        <v>63677720</v>
      </c>
      <c r="H52" s="113">
        <v>82745800</v>
      </c>
      <c r="I52" s="104">
        <v>60640399</v>
      </c>
    </row>
    <row r="53" spans="1:9" ht="15" customHeight="1" x14ac:dyDescent="0.2">
      <c r="A53" s="58"/>
      <c r="B53" s="57"/>
      <c r="C53" s="38"/>
      <c r="D53" s="31"/>
      <c r="E53" s="31"/>
      <c r="F53" s="36" t="s">
        <v>28</v>
      </c>
      <c r="G53" s="118">
        <v>0</v>
      </c>
      <c r="H53" s="113">
        <v>0</v>
      </c>
      <c r="I53" s="104">
        <v>0</v>
      </c>
    </row>
    <row r="54" spans="1:9" ht="15" customHeight="1" x14ac:dyDescent="0.2">
      <c r="A54" s="58"/>
      <c r="B54" s="57"/>
      <c r="C54" s="38" t="s">
        <v>29</v>
      </c>
      <c r="D54" s="31" t="s">
        <v>15</v>
      </c>
      <c r="E54" s="31" t="s">
        <v>15</v>
      </c>
      <c r="F54" s="32" t="s">
        <v>30</v>
      </c>
      <c r="G54" s="118">
        <v>345500</v>
      </c>
      <c r="H54" s="113">
        <v>345500</v>
      </c>
      <c r="I54" s="104">
        <v>361438.63000000006</v>
      </c>
    </row>
    <row r="55" spans="1:9" ht="15" customHeight="1" x14ac:dyDescent="0.2">
      <c r="A55" s="58"/>
      <c r="B55" s="57"/>
      <c r="C55" s="38" t="s">
        <v>31</v>
      </c>
      <c r="D55" s="31" t="s">
        <v>15</v>
      </c>
      <c r="E55" s="31" t="s">
        <v>15</v>
      </c>
      <c r="F55" s="32" t="s">
        <v>32</v>
      </c>
      <c r="G55" s="118">
        <v>39500</v>
      </c>
      <c r="H55" s="113">
        <v>39500</v>
      </c>
      <c r="I55" s="104">
        <v>338.3</v>
      </c>
    </row>
    <row r="56" spans="1:9" ht="15" customHeight="1" x14ac:dyDescent="0.2">
      <c r="A56" s="58"/>
      <c r="B56" s="57"/>
      <c r="C56" s="38" t="s">
        <v>33</v>
      </c>
      <c r="D56" s="31" t="s">
        <v>15</v>
      </c>
      <c r="E56" s="31" t="s">
        <v>15</v>
      </c>
      <c r="F56" s="32" t="s">
        <v>34</v>
      </c>
      <c r="G56" s="118">
        <v>0</v>
      </c>
      <c r="H56" s="113">
        <v>0</v>
      </c>
      <c r="I56" s="104">
        <v>0</v>
      </c>
    </row>
    <row r="57" spans="1:9" ht="15" customHeight="1" x14ac:dyDescent="0.2">
      <c r="A57" s="58"/>
      <c r="B57" s="57"/>
      <c r="C57" s="38" t="s">
        <v>35</v>
      </c>
      <c r="D57" s="31" t="s">
        <v>15</v>
      </c>
      <c r="E57" s="31" t="s">
        <v>15</v>
      </c>
      <c r="F57" s="32" t="s">
        <v>36</v>
      </c>
      <c r="G57" s="118">
        <v>0</v>
      </c>
      <c r="H57" s="113">
        <v>768083</v>
      </c>
      <c r="I57" s="104">
        <v>448663</v>
      </c>
    </row>
    <row r="58" spans="1:9" ht="15" customHeight="1" x14ac:dyDescent="0.2">
      <c r="A58" s="58"/>
      <c r="B58" s="57"/>
      <c r="C58" s="38"/>
      <c r="D58" s="31"/>
      <c r="E58" s="31"/>
      <c r="F58" s="35" t="s">
        <v>27</v>
      </c>
      <c r="G58" s="118">
        <v>0</v>
      </c>
      <c r="H58" s="113">
        <v>757863</v>
      </c>
      <c r="I58" s="104">
        <v>445443</v>
      </c>
    </row>
    <row r="59" spans="1:9" ht="15" customHeight="1" x14ac:dyDescent="0.2">
      <c r="A59" s="58"/>
      <c r="B59" s="57"/>
      <c r="C59" s="38"/>
      <c r="D59" s="31"/>
      <c r="E59" s="31"/>
      <c r="F59" s="36" t="s">
        <v>28</v>
      </c>
      <c r="G59" s="118">
        <v>0</v>
      </c>
      <c r="H59" s="113">
        <v>0</v>
      </c>
      <c r="I59" s="104">
        <v>0</v>
      </c>
    </row>
    <row r="60" spans="1:9" ht="15" customHeight="1" x14ac:dyDescent="0.2">
      <c r="A60" s="58"/>
      <c r="B60" s="57"/>
      <c r="C60" s="38" t="s">
        <v>37</v>
      </c>
      <c r="D60" s="31" t="s">
        <v>15</v>
      </c>
      <c r="E60" s="31" t="s">
        <v>15</v>
      </c>
      <c r="F60" s="32" t="s">
        <v>38</v>
      </c>
      <c r="G60" s="118">
        <v>0</v>
      </c>
      <c r="H60" s="113">
        <v>0</v>
      </c>
      <c r="I60" s="104">
        <v>0</v>
      </c>
    </row>
    <row r="61" spans="1:9" ht="15" customHeight="1" x14ac:dyDescent="0.2">
      <c r="A61" s="58"/>
      <c r="B61" s="57"/>
      <c r="C61" s="38" t="s">
        <v>39</v>
      </c>
      <c r="D61" s="31" t="s">
        <v>15</v>
      </c>
      <c r="E61" s="31" t="s">
        <v>15</v>
      </c>
      <c r="F61" s="32" t="s">
        <v>40</v>
      </c>
      <c r="G61" s="118">
        <v>0</v>
      </c>
      <c r="H61" s="113">
        <v>0</v>
      </c>
      <c r="I61" s="104">
        <v>0</v>
      </c>
    </row>
    <row r="62" spans="1:9" ht="15" customHeight="1" x14ac:dyDescent="0.2">
      <c r="A62" s="58"/>
      <c r="B62" s="57"/>
      <c r="C62" s="38" t="s">
        <v>41</v>
      </c>
      <c r="D62" s="31" t="s">
        <v>15</v>
      </c>
      <c r="E62" s="31" t="s">
        <v>15</v>
      </c>
      <c r="F62" s="32" t="s">
        <v>42</v>
      </c>
      <c r="G62" s="118">
        <v>0</v>
      </c>
      <c r="H62" s="113">
        <v>0</v>
      </c>
      <c r="I62" s="104">
        <v>0</v>
      </c>
    </row>
    <row r="63" spans="1:9" ht="15" customHeight="1" x14ac:dyDescent="0.2">
      <c r="A63" s="58"/>
      <c r="B63" s="57"/>
      <c r="C63" s="38" t="s">
        <v>43</v>
      </c>
      <c r="D63" s="31" t="s">
        <v>15</v>
      </c>
      <c r="E63" s="31" t="s">
        <v>15</v>
      </c>
      <c r="F63" s="32" t="s">
        <v>44</v>
      </c>
      <c r="G63" s="118">
        <v>0</v>
      </c>
      <c r="H63" s="113">
        <v>0</v>
      </c>
      <c r="I63" s="104">
        <v>0</v>
      </c>
    </row>
    <row r="64" spans="1:9" ht="15" customHeight="1" x14ac:dyDescent="0.2">
      <c r="A64" s="58"/>
      <c r="B64" s="57"/>
      <c r="C64" s="38" t="s">
        <v>45</v>
      </c>
      <c r="D64" s="31" t="s">
        <v>15</v>
      </c>
      <c r="E64" s="31" t="s">
        <v>15</v>
      </c>
      <c r="F64" s="32" t="s">
        <v>46</v>
      </c>
      <c r="G64" s="118">
        <v>0</v>
      </c>
      <c r="H64" s="113">
        <v>0</v>
      </c>
      <c r="I64" s="104">
        <v>0</v>
      </c>
    </row>
    <row r="65" spans="1:9" ht="15" customHeight="1" x14ac:dyDescent="0.2">
      <c r="A65" s="58"/>
      <c r="B65" s="57"/>
      <c r="C65" s="39" t="s">
        <v>47</v>
      </c>
      <c r="D65" s="98" t="s">
        <v>15</v>
      </c>
      <c r="E65" s="98" t="s">
        <v>15</v>
      </c>
      <c r="F65" s="40" t="s">
        <v>48</v>
      </c>
      <c r="G65" s="118">
        <v>0</v>
      </c>
      <c r="H65" s="113">
        <v>1665714</v>
      </c>
      <c r="I65" s="104">
        <v>1665713.64</v>
      </c>
    </row>
    <row r="66" spans="1:9" ht="15" customHeight="1" x14ac:dyDescent="0.2">
      <c r="A66" s="58"/>
      <c r="B66" s="136" t="s">
        <v>174</v>
      </c>
      <c r="C66" s="137"/>
      <c r="D66" s="137"/>
      <c r="E66" s="137"/>
      <c r="F66" s="138"/>
      <c r="G66" s="114">
        <f>+SUM(G46:G65)-G58-G59-G52-G53</f>
        <v>64187720</v>
      </c>
      <c r="H66" s="114">
        <f>+SUM(H46:H65)-H58-H59-H52-H53</f>
        <v>85692097</v>
      </c>
      <c r="I66" s="70">
        <f>+SUM(I46:I65)-I58-I59-I52-I53</f>
        <v>63179304.789999992</v>
      </c>
    </row>
    <row r="67" spans="1:9" ht="15" customHeight="1" x14ac:dyDescent="0.2">
      <c r="A67" s="58"/>
      <c r="B67" s="86" t="s">
        <v>175</v>
      </c>
      <c r="C67" s="52" t="s">
        <v>14</v>
      </c>
      <c r="D67" s="31" t="s">
        <v>15</v>
      </c>
      <c r="E67" s="31" t="s">
        <v>15</v>
      </c>
      <c r="F67" s="32" t="s">
        <v>16</v>
      </c>
      <c r="G67" s="116">
        <v>0</v>
      </c>
      <c r="H67" s="117">
        <v>0</v>
      </c>
      <c r="I67" s="48">
        <v>0</v>
      </c>
    </row>
    <row r="68" spans="1:9" ht="15" customHeight="1" x14ac:dyDescent="0.2">
      <c r="A68" s="58"/>
      <c r="B68" s="57"/>
      <c r="C68" s="52" t="s">
        <v>17</v>
      </c>
      <c r="D68" s="31" t="s">
        <v>15</v>
      </c>
      <c r="E68" s="31" t="s">
        <v>15</v>
      </c>
      <c r="F68" s="32" t="s">
        <v>18</v>
      </c>
      <c r="G68" s="118">
        <v>0</v>
      </c>
      <c r="H68" s="113">
        <v>0</v>
      </c>
      <c r="I68" s="104">
        <v>0</v>
      </c>
    </row>
    <row r="69" spans="1:9" ht="15" customHeight="1" x14ac:dyDescent="0.2">
      <c r="A69" s="58"/>
      <c r="B69" s="57"/>
      <c r="C69" s="38" t="s">
        <v>19</v>
      </c>
      <c r="D69" s="31" t="s">
        <v>15</v>
      </c>
      <c r="E69" s="31" t="s">
        <v>15</v>
      </c>
      <c r="F69" s="32" t="s">
        <v>20</v>
      </c>
      <c r="G69" s="118">
        <v>0</v>
      </c>
      <c r="H69" s="113">
        <v>0</v>
      </c>
      <c r="I69" s="104">
        <v>0</v>
      </c>
    </row>
    <row r="70" spans="1:9" ht="15" customHeight="1" x14ac:dyDescent="0.2">
      <c r="A70" s="58"/>
      <c r="B70" s="57"/>
      <c r="C70" s="38" t="s">
        <v>21</v>
      </c>
      <c r="D70" s="31" t="s">
        <v>15</v>
      </c>
      <c r="E70" s="31" t="s">
        <v>15</v>
      </c>
      <c r="F70" s="32" t="s">
        <v>22</v>
      </c>
      <c r="G70" s="118">
        <v>15200</v>
      </c>
      <c r="H70" s="113">
        <v>25700</v>
      </c>
      <c r="I70" s="104">
        <v>36524</v>
      </c>
    </row>
    <row r="71" spans="1:9" ht="15" customHeight="1" x14ac:dyDescent="0.2">
      <c r="A71" s="58"/>
      <c r="B71" s="57"/>
      <c r="C71" s="38" t="s">
        <v>23</v>
      </c>
      <c r="D71" s="31" t="s">
        <v>15</v>
      </c>
      <c r="E71" s="31" t="s">
        <v>15</v>
      </c>
      <c r="F71" s="32" t="s">
        <v>24</v>
      </c>
      <c r="G71" s="118">
        <v>0</v>
      </c>
      <c r="H71" s="113">
        <v>0</v>
      </c>
      <c r="I71" s="104">
        <v>0</v>
      </c>
    </row>
    <row r="72" spans="1:9" ht="15" customHeight="1" x14ac:dyDescent="0.2">
      <c r="A72" s="58"/>
      <c r="B72" s="57"/>
      <c r="C72" s="38" t="s">
        <v>25</v>
      </c>
      <c r="D72" s="31" t="s">
        <v>15</v>
      </c>
      <c r="E72" s="31" t="s">
        <v>15</v>
      </c>
      <c r="F72" s="32" t="s">
        <v>26</v>
      </c>
      <c r="G72" s="118">
        <v>27011050</v>
      </c>
      <c r="H72" s="113">
        <v>31981642</v>
      </c>
      <c r="I72" s="104">
        <v>23165287</v>
      </c>
    </row>
    <row r="73" spans="1:9" ht="15" customHeight="1" x14ac:dyDescent="0.2">
      <c r="A73" s="58"/>
      <c r="B73" s="57"/>
      <c r="C73" s="38"/>
      <c r="D73" s="31"/>
      <c r="E73" s="31"/>
      <c r="F73" s="35" t="s">
        <v>27</v>
      </c>
      <c r="G73" s="118">
        <v>27011050</v>
      </c>
      <c r="H73" s="113">
        <v>31971642</v>
      </c>
      <c r="I73" s="104">
        <v>23155287</v>
      </c>
    </row>
    <row r="74" spans="1:9" ht="15" customHeight="1" x14ac:dyDescent="0.2">
      <c r="A74" s="58"/>
      <c r="B74" s="57"/>
      <c r="C74" s="38"/>
      <c r="D74" s="31"/>
      <c r="E74" s="31"/>
      <c r="F74" s="36" t="s">
        <v>28</v>
      </c>
      <c r="G74" s="118">
        <v>0</v>
      </c>
      <c r="H74" s="113">
        <v>0</v>
      </c>
      <c r="I74" s="104">
        <v>0</v>
      </c>
    </row>
    <row r="75" spans="1:9" ht="15" customHeight="1" x14ac:dyDescent="0.2">
      <c r="A75" s="58"/>
      <c r="B75" s="57"/>
      <c r="C75" s="38" t="s">
        <v>29</v>
      </c>
      <c r="D75" s="31" t="s">
        <v>15</v>
      </c>
      <c r="E75" s="31" t="s">
        <v>15</v>
      </c>
      <c r="F75" s="32" t="s">
        <v>30</v>
      </c>
      <c r="G75" s="118">
        <v>10100</v>
      </c>
      <c r="H75" s="113">
        <v>9900</v>
      </c>
      <c r="I75" s="104">
        <v>13937.710000000001</v>
      </c>
    </row>
    <row r="76" spans="1:9" ht="15" customHeight="1" x14ac:dyDescent="0.2">
      <c r="A76" s="58"/>
      <c r="B76" s="57"/>
      <c r="C76" s="38" t="s">
        <v>31</v>
      </c>
      <c r="D76" s="31" t="s">
        <v>15</v>
      </c>
      <c r="E76" s="31" t="s">
        <v>15</v>
      </c>
      <c r="F76" s="32" t="s">
        <v>32</v>
      </c>
      <c r="G76" s="118">
        <v>4000</v>
      </c>
      <c r="H76" s="113">
        <v>138500</v>
      </c>
      <c r="I76" s="104">
        <v>135408.13</v>
      </c>
    </row>
    <row r="77" spans="1:9" ht="15" customHeight="1" x14ac:dyDescent="0.2">
      <c r="A77" s="58"/>
      <c r="B77" s="57"/>
      <c r="C77" s="38" t="s">
        <v>33</v>
      </c>
      <c r="D77" s="31" t="s">
        <v>15</v>
      </c>
      <c r="E77" s="31" t="s">
        <v>15</v>
      </c>
      <c r="F77" s="32" t="s">
        <v>34</v>
      </c>
      <c r="G77" s="118">
        <v>0</v>
      </c>
      <c r="H77" s="113">
        <v>0</v>
      </c>
      <c r="I77" s="104">
        <v>0</v>
      </c>
    </row>
    <row r="78" spans="1:9" ht="15" customHeight="1" x14ac:dyDescent="0.2">
      <c r="A78" s="58"/>
      <c r="B78" s="57"/>
      <c r="C78" s="38" t="s">
        <v>35</v>
      </c>
      <c r="D78" s="31" t="s">
        <v>15</v>
      </c>
      <c r="E78" s="31" t="s">
        <v>15</v>
      </c>
      <c r="F78" s="32" t="s">
        <v>36</v>
      </c>
      <c r="G78" s="118">
        <v>0</v>
      </c>
      <c r="H78" s="113">
        <v>665740</v>
      </c>
      <c r="I78" s="104">
        <v>353509.45</v>
      </c>
    </row>
    <row r="79" spans="1:9" ht="15" customHeight="1" x14ac:dyDescent="0.2">
      <c r="A79" s="58"/>
      <c r="B79" s="57"/>
      <c r="C79" s="38"/>
      <c r="D79" s="31"/>
      <c r="E79" s="31"/>
      <c r="F79" s="35" t="s">
        <v>27</v>
      </c>
      <c r="G79" s="118">
        <v>0</v>
      </c>
      <c r="H79" s="113">
        <v>643740</v>
      </c>
      <c r="I79" s="104">
        <v>340029.45</v>
      </c>
    </row>
    <row r="80" spans="1:9" ht="15" customHeight="1" x14ac:dyDescent="0.2">
      <c r="A80" s="58"/>
      <c r="B80" s="57"/>
      <c r="C80" s="38"/>
      <c r="D80" s="31"/>
      <c r="E80" s="31"/>
      <c r="F80" s="36" t="s">
        <v>28</v>
      </c>
      <c r="G80" s="118">
        <v>0</v>
      </c>
      <c r="H80" s="113">
        <v>0</v>
      </c>
      <c r="I80" s="104">
        <v>0</v>
      </c>
    </row>
    <row r="81" spans="1:9" ht="15" customHeight="1" x14ac:dyDescent="0.2">
      <c r="A81" s="58"/>
      <c r="B81" s="57"/>
      <c r="C81" s="38" t="s">
        <v>37</v>
      </c>
      <c r="D81" s="31" t="s">
        <v>15</v>
      </c>
      <c r="E81" s="31" t="s">
        <v>15</v>
      </c>
      <c r="F81" s="32" t="s">
        <v>38</v>
      </c>
      <c r="G81" s="118">
        <v>0</v>
      </c>
      <c r="H81" s="113">
        <v>0</v>
      </c>
      <c r="I81" s="104">
        <v>0</v>
      </c>
    </row>
    <row r="82" spans="1:9" ht="15" customHeight="1" x14ac:dyDescent="0.2">
      <c r="A82" s="58"/>
      <c r="B82" s="57"/>
      <c r="C82" s="38" t="s">
        <v>39</v>
      </c>
      <c r="D82" s="31" t="s">
        <v>15</v>
      </c>
      <c r="E82" s="31" t="s">
        <v>15</v>
      </c>
      <c r="F82" s="32" t="s">
        <v>40</v>
      </c>
      <c r="G82" s="118">
        <v>0</v>
      </c>
      <c r="H82" s="113">
        <v>0</v>
      </c>
      <c r="I82" s="104">
        <v>0</v>
      </c>
    </row>
    <row r="83" spans="1:9" ht="15" customHeight="1" x14ac:dyDescent="0.2">
      <c r="A83" s="58"/>
      <c r="B83" s="57"/>
      <c r="C83" s="38" t="s">
        <v>41</v>
      </c>
      <c r="D83" s="31" t="s">
        <v>15</v>
      </c>
      <c r="E83" s="31" t="s">
        <v>15</v>
      </c>
      <c r="F83" s="32" t="s">
        <v>42</v>
      </c>
      <c r="G83" s="118">
        <v>0</v>
      </c>
      <c r="H83" s="113">
        <v>0</v>
      </c>
      <c r="I83" s="104">
        <v>0</v>
      </c>
    </row>
    <row r="84" spans="1:9" ht="15" customHeight="1" x14ac:dyDescent="0.2">
      <c r="A84" s="58"/>
      <c r="B84" s="57"/>
      <c r="C84" s="38" t="s">
        <v>43</v>
      </c>
      <c r="D84" s="31" t="s">
        <v>15</v>
      </c>
      <c r="E84" s="31" t="s">
        <v>15</v>
      </c>
      <c r="F84" s="32" t="s">
        <v>44</v>
      </c>
      <c r="G84" s="118">
        <v>0</v>
      </c>
      <c r="H84" s="113">
        <v>0</v>
      </c>
      <c r="I84" s="104">
        <v>0</v>
      </c>
    </row>
    <row r="85" spans="1:9" ht="15" customHeight="1" x14ac:dyDescent="0.2">
      <c r="A85" s="58"/>
      <c r="B85" s="57"/>
      <c r="C85" s="38" t="s">
        <v>45</v>
      </c>
      <c r="D85" s="31" t="s">
        <v>15</v>
      </c>
      <c r="E85" s="31" t="s">
        <v>15</v>
      </c>
      <c r="F85" s="32" t="s">
        <v>46</v>
      </c>
      <c r="G85" s="118">
        <v>0</v>
      </c>
      <c r="H85" s="113">
        <v>0</v>
      </c>
      <c r="I85" s="104">
        <v>0</v>
      </c>
    </row>
    <row r="86" spans="1:9" ht="15" customHeight="1" x14ac:dyDescent="0.2">
      <c r="A86" s="58"/>
      <c r="B86" s="57"/>
      <c r="C86" s="39" t="s">
        <v>47</v>
      </c>
      <c r="D86" s="98" t="s">
        <v>15</v>
      </c>
      <c r="E86" s="98" t="s">
        <v>15</v>
      </c>
      <c r="F86" s="40" t="s">
        <v>48</v>
      </c>
      <c r="G86" s="118">
        <v>0</v>
      </c>
      <c r="H86" s="113">
        <v>864327</v>
      </c>
      <c r="I86" s="104">
        <v>864326.48</v>
      </c>
    </row>
    <row r="87" spans="1:9" ht="15" customHeight="1" x14ac:dyDescent="0.2">
      <c r="A87" s="58"/>
      <c r="B87" s="136" t="s">
        <v>176</v>
      </c>
      <c r="C87" s="137"/>
      <c r="D87" s="137"/>
      <c r="E87" s="137"/>
      <c r="F87" s="138"/>
      <c r="G87" s="114">
        <f>+SUM(G67:G86)-G79-G80-G73-G74</f>
        <v>27040350</v>
      </c>
      <c r="H87" s="114">
        <f>+SUM(H67:H86)-H79-H80-H73-H74</f>
        <v>33685809</v>
      </c>
      <c r="I87" s="70">
        <f>+SUM(I67:I86)-I79-I80-I73-I74</f>
        <v>24568992.770000003</v>
      </c>
    </row>
    <row r="88" spans="1:9" ht="15" customHeight="1" x14ac:dyDescent="0.2">
      <c r="A88" s="58"/>
      <c r="B88" s="86" t="s">
        <v>177</v>
      </c>
      <c r="C88" s="52" t="s">
        <v>14</v>
      </c>
      <c r="D88" s="31" t="s">
        <v>15</v>
      </c>
      <c r="E88" s="31" t="s">
        <v>15</v>
      </c>
      <c r="F88" s="32" t="s">
        <v>16</v>
      </c>
      <c r="G88" s="116">
        <v>0</v>
      </c>
      <c r="H88" s="117">
        <v>0</v>
      </c>
      <c r="I88" s="104">
        <v>0</v>
      </c>
    </row>
    <row r="89" spans="1:9" ht="15" customHeight="1" x14ac:dyDescent="0.2">
      <c r="A89" s="58"/>
      <c r="B89" s="57"/>
      <c r="C89" s="52" t="s">
        <v>17</v>
      </c>
      <c r="D89" s="31" t="s">
        <v>15</v>
      </c>
      <c r="E89" s="31" t="s">
        <v>15</v>
      </c>
      <c r="F89" s="32" t="s">
        <v>18</v>
      </c>
      <c r="G89" s="112">
        <v>0</v>
      </c>
      <c r="H89" s="113">
        <v>0</v>
      </c>
      <c r="I89" s="104">
        <v>0</v>
      </c>
    </row>
    <row r="90" spans="1:9" ht="15" customHeight="1" x14ac:dyDescent="0.2">
      <c r="A90" s="58"/>
      <c r="B90" s="57"/>
      <c r="C90" s="38" t="s">
        <v>19</v>
      </c>
      <c r="D90" s="31" t="s">
        <v>15</v>
      </c>
      <c r="E90" s="31" t="s">
        <v>15</v>
      </c>
      <c r="F90" s="32" t="s">
        <v>20</v>
      </c>
      <c r="G90" s="112">
        <v>0</v>
      </c>
      <c r="H90" s="113">
        <v>0</v>
      </c>
      <c r="I90" s="104">
        <v>0</v>
      </c>
    </row>
    <row r="91" spans="1:9" ht="15" customHeight="1" x14ac:dyDescent="0.2">
      <c r="A91" s="58"/>
      <c r="B91" s="57"/>
      <c r="C91" s="38" t="s">
        <v>21</v>
      </c>
      <c r="D91" s="31" t="s">
        <v>15</v>
      </c>
      <c r="E91" s="31" t="s">
        <v>15</v>
      </c>
      <c r="F91" s="32" t="s">
        <v>22</v>
      </c>
      <c r="G91" s="112">
        <v>11000</v>
      </c>
      <c r="H91" s="113">
        <v>10500</v>
      </c>
      <c r="I91" s="104">
        <v>12117.15</v>
      </c>
    </row>
    <row r="92" spans="1:9" ht="15" customHeight="1" x14ac:dyDescent="0.2">
      <c r="A92" s="58"/>
      <c r="B92" s="57"/>
      <c r="C92" s="38" t="s">
        <v>23</v>
      </c>
      <c r="D92" s="31" t="s">
        <v>15</v>
      </c>
      <c r="E92" s="31" t="s">
        <v>15</v>
      </c>
      <c r="F92" s="32" t="s">
        <v>24</v>
      </c>
      <c r="G92" s="112">
        <v>0</v>
      </c>
      <c r="H92" s="113">
        <v>0</v>
      </c>
      <c r="I92" s="104">
        <v>0</v>
      </c>
    </row>
    <row r="93" spans="1:9" ht="15" customHeight="1" x14ac:dyDescent="0.2">
      <c r="A93" s="58"/>
      <c r="B93" s="57"/>
      <c r="C93" s="38" t="s">
        <v>25</v>
      </c>
      <c r="D93" s="31" t="s">
        <v>15</v>
      </c>
      <c r="E93" s="31" t="s">
        <v>15</v>
      </c>
      <c r="F93" s="32" t="s">
        <v>26</v>
      </c>
      <c r="G93" s="112">
        <v>4597510</v>
      </c>
      <c r="H93" s="113">
        <v>4657960</v>
      </c>
      <c r="I93" s="104">
        <v>4189930</v>
      </c>
    </row>
    <row r="94" spans="1:9" ht="15" customHeight="1" x14ac:dyDescent="0.2">
      <c r="A94" s="58"/>
      <c r="B94" s="57"/>
      <c r="C94" s="38"/>
      <c r="D94" s="31"/>
      <c r="E94" s="31"/>
      <c r="F94" s="35" t="s">
        <v>27</v>
      </c>
      <c r="G94" s="112">
        <v>4597510</v>
      </c>
      <c r="H94" s="113">
        <v>4657960</v>
      </c>
      <c r="I94" s="104">
        <v>4189930</v>
      </c>
    </row>
    <row r="95" spans="1:9" ht="15" customHeight="1" x14ac:dyDescent="0.2">
      <c r="A95" s="58"/>
      <c r="B95" s="57"/>
      <c r="C95" s="38"/>
      <c r="D95" s="31"/>
      <c r="E95" s="31"/>
      <c r="F95" s="36" t="s">
        <v>28</v>
      </c>
      <c r="G95" s="112">
        <v>0</v>
      </c>
      <c r="H95" s="113">
        <v>0</v>
      </c>
      <c r="I95" s="104">
        <v>0</v>
      </c>
    </row>
    <row r="96" spans="1:9" ht="15" customHeight="1" x14ac:dyDescent="0.2">
      <c r="A96" s="58"/>
      <c r="B96" s="57"/>
      <c r="C96" s="38" t="s">
        <v>29</v>
      </c>
      <c r="D96" s="31" t="s">
        <v>15</v>
      </c>
      <c r="E96" s="31" t="s">
        <v>15</v>
      </c>
      <c r="F96" s="32" t="s">
        <v>30</v>
      </c>
      <c r="G96" s="112">
        <v>23000</v>
      </c>
      <c r="H96" s="113">
        <v>23000</v>
      </c>
      <c r="I96" s="104">
        <v>12878.199999999999</v>
      </c>
    </row>
    <row r="97" spans="1:9" ht="15" customHeight="1" x14ac:dyDescent="0.2">
      <c r="A97" s="58"/>
      <c r="B97" s="57"/>
      <c r="C97" s="38" t="s">
        <v>31</v>
      </c>
      <c r="D97" s="31" t="s">
        <v>15</v>
      </c>
      <c r="E97" s="31" t="s">
        <v>15</v>
      </c>
      <c r="F97" s="32" t="s">
        <v>32</v>
      </c>
      <c r="G97" s="112">
        <v>0</v>
      </c>
      <c r="H97" s="113">
        <v>500</v>
      </c>
      <c r="I97" s="104">
        <v>0</v>
      </c>
    </row>
    <row r="98" spans="1:9" ht="15" customHeight="1" x14ac:dyDescent="0.2">
      <c r="A98" s="58"/>
      <c r="B98" s="57"/>
      <c r="C98" s="38" t="s">
        <v>33</v>
      </c>
      <c r="D98" s="31" t="s">
        <v>15</v>
      </c>
      <c r="E98" s="31" t="s">
        <v>15</v>
      </c>
      <c r="F98" s="32" t="s">
        <v>34</v>
      </c>
      <c r="G98" s="112">
        <v>0</v>
      </c>
      <c r="H98" s="113">
        <v>0</v>
      </c>
      <c r="I98" s="104">
        <v>0</v>
      </c>
    </row>
    <row r="99" spans="1:9" ht="15" customHeight="1" x14ac:dyDescent="0.2">
      <c r="A99" s="58"/>
      <c r="B99" s="57"/>
      <c r="C99" s="38" t="s">
        <v>35</v>
      </c>
      <c r="D99" s="31" t="s">
        <v>15</v>
      </c>
      <c r="E99" s="31" t="s">
        <v>15</v>
      </c>
      <c r="F99" s="32" t="s">
        <v>36</v>
      </c>
      <c r="G99" s="112">
        <v>0</v>
      </c>
      <c r="H99" s="113">
        <v>300554</v>
      </c>
      <c r="I99" s="104">
        <v>285774</v>
      </c>
    </row>
    <row r="100" spans="1:9" ht="15" customHeight="1" x14ac:dyDescent="0.2">
      <c r="A100" s="58"/>
      <c r="B100" s="57"/>
      <c r="C100" s="38"/>
      <c r="D100" s="31"/>
      <c r="E100" s="31"/>
      <c r="F100" s="35" t="s">
        <v>27</v>
      </c>
      <c r="G100" s="112">
        <v>0</v>
      </c>
      <c r="H100" s="113">
        <v>300554</v>
      </c>
      <c r="I100" s="104">
        <v>285774</v>
      </c>
    </row>
    <row r="101" spans="1:9" ht="15" customHeight="1" x14ac:dyDescent="0.2">
      <c r="A101" s="58"/>
      <c r="B101" s="57"/>
      <c r="C101" s="38"/>
      <c r="D101" s="31"/>
      <c r="E101" s="31"/>
      <c r="F101" s="36" t="s">
        <v>28</v>
      </c>
      <c r="G101" s="112">
        <v>0</v>
      </c>
      <c r="H101" s="113">
        <v>0</v>
      </c>
      <c r="I101" s="104">
        <v>0</v>
      </c>
    </row>
    <row r="102" spans="1:9" ht="15" customHeight="1" x14ac:dyDescent="0.2">
      <c r="A102" s="58"/>
      <c r="B102" s="57"/>
      <c r="C102" s="38" t="s">
        <v>37</v>
      </c>
      <c r="D102" s="31" t="s">
        <v>15</v>
      </c>
      <c r="E102" s="31" t="s">
        <v>15</v>
      </c>
      <c r="F102" s="32" t="s">
        <v>38</v>
      </c>
      <c r="G102" s="112">
        <v>0</v>
      </c>
      <c r="H102" s="113">
        <v>0</v>
      </c>
      <c r="I102" s="104">
        <v>0</v>
      </c>
    </row>
    <row r="103" spans="1:9" ht="15" customHeight="1" x14ac:dyDescent="0.2">
      <c r="A103" s="58"/>
      <c r="B103" s="57"/>
      <c r="C103" s="38" t="s">
        <v>39</v>
      </c>
      <c r="D103" s="31" t="s">
        <v>15</v>
      </c>
      <c r="E103" s="31" t="s">
        <v>15</v>
      </c>
      <c r="F103" s="32" t="s">
        <v>40</v>
      </c>
      <c r="G103" s="112">
        <v>0</v>
      </c>
      <c r="H103" s="113">
        <v>0</v>
      </c>
      <c r="I103" s="104">
        <v>0</v>
      </c>
    </row>
    <row r="104" spans="1:9" ht="15" customHeight="1" x14ac:dyDescent="0.2">
      <c r="A104" s="58"/>
      <c r="B104" s="57"/>
      <c r="C104" s="38" t="s">
        <v>41</v>
      </c>
      <c r="D104" s="31" t="s">
        <v>15</v>
      </c>
      <c r="E104" s="31" t="s">
        <v>15</v>
      </c>
      <c r="F104" s="32" t="s">
        <v>42</v>
      </c>
      <c r="G104" s="112">
        <v>0</v>
      </c>
      <c r="H104" s="113">
        <v>0</v>
      </c>
      <c r="I104" s="104">
        <v>0</v>
      </c>
    </row>
    <row r="105" spans="1:9" ht="15" customHeight="1" x14ac:dyDescent="0.2">
      <c r="A105" s="58"/>
      <c r="B105" s="57"/>
      <c r="C105" s="38" t="s">
        <v>43</v>
      </c>
      <c r="D105" s="31" t="s">
        <v>15</v>
      </c>
      <c r="E105" s="31" t="s">
        <v>15</v>
      </c>
      <c r="F105" s="32" t="s">
        <v>44</v>
      </c>
      <c r="G105" s="112">
        <v>0</v>
      </c>
      <c r="H105" s="113">
        <v>0</v>
      </c>
      <c r="I105" s="104">
        <v>0</v>
      </c>
    </row>
    <row r="106" spans="1:9" ht="15" customHeight="1" x14ac:dyDescent="0.2">
      <c r="A106" s="58"/>
      <c r="B106" s="57"/>
      <c r="C106" s="38" t="s">
        <v>45</v>
      </c>
      <c r="D106" s="31" t="s">
        <v>15</v>
      </c>
      <c r="E106" s="31" t="s">
        <v>15</v>
      </c>
      <c r="F106" s="32" t="s">
        <v>46</v>
      </c>
      <c r="G106" s="112">
        <v>0</v>
      </c>
      <c r="H106" s="113">
        <v>0</v>
      </c>
      <c r="I106" s="104">
        <v>0</v>
      </c>
    </row>
    <row r="107" spans="1:9" ht="15" customHeight="1" x14ac:dyDescent="0.2">
      <c r="A107" s="58"/>
      <c r="B107" s="57"/>
      <c r="C107" s="39" t="s">
        <v>47</v>
      </c>
      <c r="D107" s="98" t="s">
        <v>15</v>
      </c>
      <c r="E107" s="98" t="s">
        <v>15</v>
      </c>
      <c r="F107" s="40" t="s">
        <v>48</v>
      </c>
      <c r="G107" s="112">
        <v>0</v>
      </c>
      <c r="H107" s="113">
        <v>652349</v>
      </c>
      <c r="I107" s="104">
        <v>652348.64</v>
      </c>
    </row>
    <row r="108" spans="1:9" ht="15" customHeight="1" x14ac:dyDescent="0.2">
      <c r="A108" s="58"/>
      <c r="B108" s="136" t="s">
        <v>178</v>
      </c>
      <c r="C108" s="137"/>
      <c r="D108" s="137"/>
      <c r="E108" s="137"/>
      <c r="F108" s="138"/>
      <c r="G108" s="114">
        <f>+SUM(G88:G107)-G100-G101-G94-G95</f>
        <v>4631510</v>
      </c>
      <c r="H108" s="114">
        <f>+SUM(H88:H107)-H100-H101-H94-H95</f>
        <v>5644863</v>
      </c>
      <c r="I108" s="70">
        <f>+SUM(I88:I107)-I100-I101-I94-I95</f>
        <v>5153047.99</v>
      </c>
    </row>
    <row r="109" spans="1:9" ht="15" customHeight="1" x14ac:dyDescent="0.2">
      <c r="A109" s="58"/>
      <c r="B109" s="86" t="s">
        <v>179</v>
      </c>
      <c r="C109" s="52" t="s">
        <v>14</v>
      </c>
      <c r="D109" s="31" t="s">
        <v>15</v>
      </c>
      <c r="E109" s="31" t="s">
        <v>15</v>
      </c>
      <c r="F109" s="32" t="s">
        <v>16</v>
      </c>
      <c r="G109" s="116">
        <v>0</v>
      </c>
      <c r="H109" s="117">
        <v>0</v>
      </c>
      <c r="I109" s="48">
        <v>0</v>
      </c>
    </row>
    <row r="110" spans="1:9" ht="15" customHeight="1" x14ac:dyDescent="0.2">
      <c r="A110" s="58"/>
      <c r="B110" s="57"/>
      <c r="C110" s="52" t="s">
        <v>17</v>
      </c>
      <c r="D110" s="31" t="s">
        <v>15</v>
      </c>
      <c r="E110" s="31" t="s">
        <v>15</v>
      </c>
      <c r="F110" s="32" t="s">
        <v>18</v>
      </c>
      <c r="G110" s="118">
        <v>0</v>
      </c>
      <c r="H110" s="113">
        <v>0</v>
      </c>
      <c r="I110" s="104">
        <v>0</v>
      </c>
    </row>
    <row r="111" spans="1:9" ht="15" customHeight="1" x14ac:dyDescent="0.2">
      <c r="A111" s="58"/>
      <c r="B111" s="57"/>
      <c r="C111" s="38" t="s">
        <v>19</v>
      </c>
      <c r="D111" s="31" t="s">
        <v>15</v>
      </c>
      <c r="E111" s="31" t="s">
        <v>15</v>
      </c>
      <c r="F111" s="32" t="s">
        <v>20</v>
      </c>
      <c r="G111" s="118">
        <v>0</v>
      </c>
      <c r="H111" s="113">
        <v>0</v>
      </c>
      <c r="I111" s="104">
        <v>0</v>
      </c>
    </row>
    <row r="112" spans="1:9" ht="15" customHeight="1" x14ac:dyDescent="0.2">
      <c r="A112" s="58"/>
      <c r="B112" s="57"/>
      <c r="C112" s="38" t="s">
        <v>21</v>
      </c>
      <c r="D112" s="31" t="s">
        <v>15</v>
      </c>
      <c r="E112" s="31" t="s">
        <v>15</v>
      </c>
      <c r="F112" s="32" t="s">
        <v>22</v>
      </c>
      <c r="G112" s="118">
        <v>30000</v>
      </c>
      <c r="H112" s="113">
        <v>30000</v>
      </c>
      <c r="I112" s="104">
        <v>27439.89</v>
      </c>
    </row>
    <row r="113" spans="1:9" ht="15" customHeight="1" x14ac:dyDescent="0.2">
      <c r="A113" s="58"/>
      <c r="B113" s="57"/>
      <c r="C113" s="38" t="s">
        <v>23</v>
      </c>
      <c r="D113" s="31" t="s">
        <v>15</v>
      </c>
      <c r="E113" s="31" t="s">
        <v>15</v>
      </c>
      <c r="F113" s="32" t="s">
        <v>24</v>
      </c>
      <c r="G113" s="118">
        <v>0</v>
      </c>
      <c r="H113" s="113">
        <v>0</v>
      </c>
      <c r="I113" s="104">
        <v>0</v>
      </c>
    </row>
    <row r="114" spans="1:9" ht="15" customHeight="1" x14ac:dyDescent="0.2">
      <c r="A114" s="58"/>
      <c r="B114" s="57"/>
      <c r="C114" s="38" t="s">
        <v>25</v>
      </c>
      <c r="D114" s="31" t="s">
        <v>15</v>
      </c>
      <c r="E114" s="31" t="s">
        <v>15</v>
      </c>
      <c r="F114" s="32" t="s">
        <v>26</v>
      </c>
      <c r="G114" s="118">
        <v>8304270</v>
      </c>
      <c r="H114" s="113">
        <v>8995155</v>
      </c>
      <c r="I114" s="104">
        <v>7787165</v>
      </c>
    </row>
    <row r="115" spans="1:9" ht="15" customHeight="1" x14ac:dyDescent="0.2">
      <c r="A115" s="58"/>
      <c r="B115" s="57"/>
      <c r="C115" s="38"/>
      <c r="D115" s="31"/>
      <c r="E115" s="31"/>
      <c r="F115" s="35" t="s">
        <v>27</v>
      </c>
      <c r="G115" s="118">
        <v>8304270</v>
      </c>
      <c r="H115" s="113">
        <v>8995155</v>
      </c>
      <c r="I115" s="104">
        <v>7787165</v>
      </c>
    </row>
    <row r="116" spans="1:9" ht="15" customHeight="1" x14ac:dyDescent="0.2">
      <c r="A116" s="58"/>
      <c r="B116" s="57"/>
      <c r="C116" s="38"/>
      <c r="D116" s="31"/>
      <c r="E116" s="31"/>
      <c r="F116" s="36" t="s">
        <v>28</v>
      </c>
      <c r="G116" s="118">
        <v>0</v>
      </c>
      <c r="H116" s="113">
        <v>0</v>
      </c>
      <c r="I116" s="104">
        <v>0</v>
      </c>
    </row>
    <row r="117" spans="1:9" ht="15" customHeight="1" x14ac:dyDescent="0.2">
      <c r="A117" s="58"/>
      <c r="B117" s="57"/>
      <c r="C117" s="38" t="s">
        <v>29</v>
      </c>
      <c r="D117" s="31" t="s">
        <v>15</v>
      </c>
      <c r="E117" s="31" t="s">
        <v>15</v>
      </c>
      <c r="F117" s="32" t="s">
        <v>30</v>
      </c>
      <c r="G117" s="118">
        <v>14500</v>
      </c>
      <c r="H117" s="113">
        <v>55209</v>
      </c>
      <c r="I117" s="104">
        <v>6146.95</v>
      </c>
    </row>
    <row r="118" spans="1:9" ht="15" customHeight="1" x14ac:dyDescent="0.2">
      <c r="A118" s="58"/>
      <c r="B118" s="57"/>
      <c r="C118" s="38" t="s">
        <v>31</v>
      </c>
      <c r="D118" s="31" t="s">
        <v>15</v>
      </c>
      <c r="E118" s="31" t="s">
        <v>15</v>
      </c>
      <c r="F118" s="32" t="s">
        <v>32</v>
      </c>
      <c r="G118" s="118">
        <v>0</v>
      </c>
      <c r="H118" s="113">
        <v>0</v>
      </c>
      <c r="I118" s="104">
        <v>0</v>
      </c>
    </row>
    <row r="119" spans="1:9" ht="15" customHeight="1" x14ac:dyDescent="0.2">
      <c r="A119" s="58"/>
      <c r="B119" s="57"/>
      <c r="C119" s="38" t="s">
        <v>33</v>
      </c>
      <c r="D119" s="31" t="s">
        <v>15</v>
      </c>
      <c r="E119" s="31" t="s">
        <v>15</v>
      </c>
      <c r="F119" s="32" t="s">
        <v>34</v>
      </c>
      <c r="G119" s="118">
        <v>0</v>
      </c>
      <c r="H119" s="113">
        <v>0</v>
      </c>
      <c r="I119" s="104">
        <v>0</v>
      </c>
    </row>
    <row r="120" spans="1:9" ht="15" customHeight="1" x14ac:dyDescent="0.2">
      <c r="A120" s="58"/>
      <c r="B120" s="57"/>
      <c r="C120" s="38" t="s">
        <v>35</v>
      </c>
      <c r="D120" s="31" t="s">
        <v>15</v>
      </c>
      <c r="E120" s="31" t="s">
        <v>15</v>
      </c>
      <c r="F120" s="32" t="s">
        <v>36</v>
      </c>
      <c r="G120" s="118">
        <v>0</v>
      </c>
      <c r="H120" s="113">
        <v>260215</v>
      </c>
      <c r="I120" s="104">
        <v>178210</v>
      </c>
    </row>
    <row r="121" spans="1:9" ht="15" customHeight="1" x14ac:dyDescent="0.2">
      <c r="A121" s="58"/>
      <c r="B121" s="57"/>
      <c r="C121" s="38"/>
      <c r="D121" s="31"/>
      <c r="E121" s="31"/>
      <c r="F121" s="35" t="s">
        <v>27</v>
      </c>
      <c r="G121" s="118">
        <v>0</v>
      </c>
      <c r="H121" s="113">
        <v>260215</v>
      </c>
      <c r="I121" s="104">
        <v>178210</v>
      </c>
    </row>
    <row r="122" spans="1:9" ht="15" customHeight="1" x14ac:dyDescent="0.2">
      <c r="A122" s="58"/>
      <c r="B122" s="57"/>
      <c r="C122" s="38"/>
      <c r="D122" s="31"/>
      <c r="E122" s="31"/>
      <c r="F122" s="36" t="s">
        <v>28</v>
      </c>
      <c r="G122" s="118">
        <v>0</v>
      </c>
      <c r="H122" s="113">
        <v>0</v>
      </c>
      <c r="I122" s="104">
        <v>0</v>
      </c>
    </row>
    <row r="123" spans="1:9" ht="15" customHeight="1" x14ac:dyDescent="0.2">
      <c r="A123" s="58"/>
      <c r="B123" s="57"/>
      <c r="C123" s="38" t="s">
        <v>37</v>
      </c>
      <c r="D123" s="31" t="s">
        <v>15</v>
      </c>
      <c r="E123" s="31" t="s">
        <v>15</v>
      </c>
      <c r="F123" s="32" t="s">
        <v>38</v>
      </c>
      <c r="G123" s="118">
        <v>0</v>
      </c>
      <c r="H123" s="113">
        <v>0</v>
      </c>
      <c r="I123" s="104">
        <v>0</v>
      </c>
    </row>
    <row r="124" spans="1:9" ht="15" customHeight="1" x14ac:dyDescent="0.2">
      <c r="A124" s="58"/>
      <c r="B124" s="57"/>
      <c r="C124" s="38" t="s">
        <v>39</v>
      </c>
      <c r="D124" s="31" t="s">
        <v>15</v>
      </c>
      <c r="E124" s="31" t="s">
        <v>15</v>
      </c>
      <c r="F124" s="32" t="s">
        <v>40</v>
      </c>
      <c r="G124" s="118">
        <v>0</v>
      </c>
      <c r="H124" s="113">
        <v>0</v>
      </c>
      <c r="I124" s="104">
        <v>0</v>
      </c>
    </row>
    <row r="125" spans="1:9" ht="15" customHeight="1" x14ac:dyDescent="0.2">
      <c r="A125" s="58"/>
      <c r="B125" s="57"/>
      <c r="C125" s="38" t="s">
        <v>41</v>
      </c>
      <c r="D125" s="31" t="s">
        <v>15</v>
      </c>
      <c r="E125" s="31" t="s">
        <v>15</v>
      </c>
      <c r="F125" s="32" t="s">
        <v>42</v>
      </c>
      <c r="G125" s="118">
        <v>0</v>
      </c>
      <c r="H125" s="113">
        <v>0</v>
      </c>
      <c r="I125" s="104">
        <v>0</v>
      </c>
    </row>
    <row r="126" spans="1:9" ht="15" customHeight="1" x14ac:dyDescent="0.2">
      <c r="A126" s="58"/>
      <c r="B126" s="57"/>
      <c r="C126" s="38" t="s">
        <v>43</v>
      </c>
      <c r="D126" s="31" t="s">
        <v>15</v>
      </c>
      <c r="E126" s="31" t="s">
        <v>15</v>
      </c>
      <c r="F126" s="32" t="s">
        <v>44</v>
      </c>
      <c r="G126" s="118">
        <v>0</v>
      </c>
      <c r="H126" s="113">
        <v>0</v>
      </c>
      <c r="I126" s="104">
        <v>0</v>
      </c>
    </row>
    <row r="127" spans="1:9" ht="15" customHeight="1" x14ac:dyDescent="0.2">
      <c r="A127" s="58"/>
      <c r="B127" s="57"/>
      <c r="C127" s="38" t="s">
        <v>45</v>
      </c>
      <c r="D127" s="31" t="s">
        <v>15</v>
      </c>
      <c r="E127" s="31" t="s">
        <v>15</v>
      </c>
      <c r="F127" s="32" t="s">
        <v>46</v>
      </c>
      <c r="G127" s="118">
        <v>0</v>
      </c>
      <c r="H127" s="113">
        <v>0</v>
      </c>
      <c r="I127" s="104">
        <v>0</v>
      </c>
    </row>
    <row r="128" spans="1:9" ht="15" customHeight="1" x14ac:dyDescent="0.2">
      <c r="A128" s="58"/>
      <c r="B128" s="57"/>
      <c r="C128" s="39" t="s">
        <v>47</v>
      </c>
      <c r="D128" s="98" t="s">
        <v>15</v>
      </c>
      <c r="E128" s="98" t="s">
        <v>15</v>
      </c>
      <c r="F128" s="40" t="s">
        <v>48</v>
      </c>
      <c r="G128" s="118">
        <v>0</v>
      </c>
      <c r="H128" s="113">
        <v>184527</v>
      </c>
      <c r="I128" s="104">
        <v>184527.23</v>
      </c>
    </row>
    <row r="129" spans="1:9" ht="15" customHeight="1" x14ac:dyDescent="0.2">
      <c r="A129" s="58"/>
      <c r="B129" s="136" t="s">
        <v>180</v>
      </c>
      <c r="C129" s="137"/>
      <c r="D129" s="137"/>
      <c r="E129" s="137"/>
      <c r="F129" s="138"/>
      <c r="G129" s="114">
        <f>+SUM(G109:G128)-G121-G122-G115-G116</f>
        <v>8348770</v>
      </c>
      <c r="H129" s="114">
        <f>+SUM(H109:H128)-H121-H122-H115-H116</f>
        <v>9525106</v>
      </c>
      <c r="I129" s="70">
        <f>+SUM(I109:I128)-I121-I122-I115-I116</f>
        <v>8183489.0700000003</v>
      </c>
    </row>
    <row r="130" spans="1:9" ht="15" customHeight="1" x14ac:dyDescent="0.2">
      <c r="A130" s="58"/>
      <c r="B130" s="86" t="s">
        <v>181</v>
      </c>
      <c r="C130" s="52" t="s">
        <v>14</v>
      </c>
      <c r="D130" s="31" t="s">
        <v>15</v>
      </c>
      <c r="E130" s="31" t="s">
        <v>15</v>
      </c>
      <c r="F130" s="32" t="s">
        <v>16</v>
      </c>
      <c r="G130" s="116">
        <v>0</v>
      </c>
      <c r="H130" s="117">
        <v>0</v>
      </c>
      <c r="I130" s="48">
        <v>0</v>
      </c>
    </row>
    <row r="131" spans="1:9" ht="15" customHeight="1" x14ac:dyDescent="0.2">
      <c r="A131" s="58"/>
      <c r="B131" s="57"/>
      <c r="C131" s="52" t="s">
        <v>17</v>
      </c>
      <c r="D131" s="31" t="s">
        <v>15</v>
      </c>
      <c r="E131" s="31" t="s">
        <v>15</v>
      </c>
      <c r="F131" s="32" t="s">
        <v>18</v>
      </c>
      <c r="G131" s="112">
        <v>0</v>
      </c>
      <c r="H131" s="113">
        <v>0</v>
      </c>
      <c r="I131" s="104">
        <v>0</v>
      </c>
    </row>
    <row r="132" spans="1:9" ht="15" customHeight="1" x14ac:dyDescent="0.2">
      <c r="A132" s="58"/>
      <c r="B132" s="57"/>
      <c r="C132" s="38" t="s">
        <v>19</v>
      </c>
      <c r="D132" s="31" t="s">
        <v>15</v>
      </c>
      <c r="E132" s="31" t="s">
        <v>15</v>
      </c>
      <c r="F132" s="32" t="s">
        <v>20</v>
      </c>
      <c r="G132" s="112">
        <v>0</v>
      </c>
      <c r="H132" s="113">
        <v>0</v>
      </c>
      <c r="I132" s="104">
        <v>0</v>
      </c>
    </row>
    <row r="133" spans="1:9" ht="15" customHeight="1" x14ac:dyDescent="0.2">
      <c r="A133" s="58"/>
      <c r="B133" s="57"/>
      <c r="C133" s="38" t="s">
        <v>21</v>
      </c>
      <c r="D133" s="31" t="s">
        <v>15</v>
      </c>
      <c r="E133" s="31" t="s">
        <v>15</v>
      </c>
      <c r="F133" s="32" t="s">
        <v>22</v>
      </c>
      <c r="G133" s="112">
        <v>38900</v>
      </c>
      <c r="H133" s="113">
        <v>38900</v>
      </c>
      <c r="I133" s="104">
        <v>50442.65</v>
      </c>
    </row>
    <row r="134" spans="1:9" ht="15" customHeight="1" x14ac:dyDescent="0.2">
      <c r="A134" s="58"/>
      <c r="B134" s="57"/>
      <c r="C134" s="38" t="s">
        <v>23</v>
      </c>
      <c r="D134" s="31" t="s">
        <v>15</v>
      </c>
      <c r="E134" s="31" t="s">
        <v>15</v>
      </c>
      <c r="F134" s="32" t="s">
        <v>24</v>
      </c>
      <c r="G134" s="112">
        <v>0</v>
      </c>
      <c r="H134" s="113">
        <v>0</v>
      </c>
      <c r="I134" s="104">
        <v>0</v>
      </c>
    </row>
    <row r="135" spans="1:9" ht="15" customHeight="1" x14ac:dyDescent="0.2">
      <c r="A135" s="58"/>
      <c r="B135" s="57"/>
      <c r="C135" s="38" t="s">
        <v>25</v>
      </c>
      <c r="D135" s="31" t="s">
        <v>15</v>
      </c>
      <c r="E135" s="31" t="s">
        <v>15</v>
      </c>
      <c r="F135" s="32" t="s">
        <v>26</v>
      </c>
      <c r="G135" s="112">
        <v>12686990</v>
      </c>
      <c r="H135" s="113">
        <v>15172340</v>
      </c>
      <c r="I135" s="104">
        <v>11503642</v>
      </c>
    </row>
    <row r="136" spans="1:9" ht="15" customHeight="1" x14ac:dyDescent="0.2">
      <c r="A136" s="58"/>
      <c r="B136" s="57"/>
      <c r="C136" s="38"/>
      <c r="D136" s="31"/>
      <c r="E136" s="31"/>
      <c r="F136" s="35" t="s">
        <v>27</v>
      </c>
      <c r="G136" s="112">
        <v>12686990</v>
      </c>
      <c r="H136" s="113">
        <v>15172340</v>
      </c>
      <c r="I136" s="104">
        <v>11503642</v>
      </c>
    </row>
    <row r="137" spans="1:9" ht="15" customHeight="1" x14ac:dyDescent="0.2">
      <c r="A137" s="58"/>
      <c r="B137" s="57"/>
      <c r="C137" s="38"/>
      <c r="D137" s="31"/>
      <c r="E137" s="31"/>
      <c r="F137" s="36" t="s">
        <v>28</v>
      </c>
      <c r="G137" s="112">
        <v>0</v>
      </c>
      <c r="H137" s="113">
        <v>0</v>
      </c>
      <c r="I137" s="104">
        <v>0</v>
      </c>
    </row>
    <row r="138" spans="1:9" ht="15" customHeight="1" x14ac:dyDescent="0.2">
      <c r="A138" s="58"/>
      <c r="B138" s="57"/>
      <c r="C138" s="38" t="s">
        <v>29</v>
      </c>
      <c r="D138" s="31" t="s">
        <v>15</v>
      </c>
      <c r="E138" s="31" t="s">
        <v>15</v>
      </c>
      <c r="F138" s="32" t="s">
        <v>30</v>
      </c>
      <c r="G138" s="112">
        <v>53930</v>
      </c>
      <c r="H138" s="113">
        <v>70630</v>
      </c>
      <c r="I138" s="104">
        <v>123048.01</v>
      </c>
    </row>
    <row r="139" spans="1:9" ht="15" customHeight="1" x14ac:dyDescent="0.2">
      <c r="A139" s="58"/>
      <c r="B139" s="57"/>
      <c r="C139" s="38" t="s">
        <v>31</v>
      </c>
      <c r="D139" s="31" t="s">
        <v>15</v>
      </c>
      <c r="E139" s="31" t="s">
        <v>15</v>
      </c>
      <c r="F139" s="32" t="s">
        <v>32</v>
      </c>
      <c r="G139" s="112">
        <v>0</v>
      </c>
      <c r="H139" s="113">
        <v>0</v>
      </c>
      <c r="I139" s="104">
        <v>0</v>
      </c>
    </row>
    <row r="140" spans="1:9" ht="15" customHeight="1" x14ac:dyDescent="0.2">
      <c r="A140" s="58"/>
      <c r="B140" s="57"/>
      <c r="C140" s="38" t="s">
        <v>33</v>
      </c>
      <c r="D140" s="31" t="s">
        <v>15</v>
      </c>
      <c r="E140" s="31" t="s">
        <v>15</v>
      </c>
      <c r="F140" s="32" t="s">
        <v>34</v>
      </c>
      <c r="G140" s="112">
        <v>0</v>
      </c>
      <c r="H140" s="113">
        <v>0</v>
      </c>
      <c r="I140" s="104">
        <v>0</v>
      </c>
    </row>
    <row r="141" spans="1:9" ht="15" customHeight="1" x14ac:dyDescent="0.2">
      <c r="A141" s="58"/>
      <c r="B141" s="57"/>
      <c r="C141" s="38" t="s">
        <v>35</v>
      </c>
      <c r="D141" s="31" t="s">
        <v>15</v>
      </c>
      <c r="E141" s="31" t="s">
        <v>15</v>
      </c>
      <c r="F141" s="32" t="s">
        <v>36</v>
      </c>
      <c r="G141" s="112">
        <v>0</v>
      </c>
      <c r="H141" s="113">
        <v>170770</v>
      </c>
      <c r="I141" s="104">
        <v>105490</v>
      </c>
    </row>
    <row r="142" spans="1:9" ht="15" customHeight="1" x14ac:dyDescent="0.2">
      <c r="A142" s="58"/>
      <c r="B142" s="57"/>
      <c r="C142" s="38"/>
      <c r="D142" s="31"/>
      <c r="E142" s="31"/>
      <c r="F142" s="35" t="s">
        <v>27</v>
      </c>
      <c r="G142" s="112">
        <v>0</v>
      </c>
      <c r="H142" s="113">
        <v>170770</v>
      </c>
      <c r="I142" s="104">
        <v>105490</v>
      </c>
    </row>
    <row r="143" spans="1:9" ht="15" customHeight="1" x14ac:dyDescent="0.2">
      <c r="A143" s="58"/>
      <c r="B143" s="57"/>
      <c r="C143" s="38"/>
      <c r="D143" s="31"/>
      <c r="E143" s="31"/>
      <c r="F143" s="36" t="s">
        <v>28</v>
      </c>
      <c r="G143" s="112">
        <v>0</v>
      </c>
      <c r="H143" s="113">
        <v>0</v>
      </c>
      <c r="I143" s="104">
        <v>0</v>
      </c>
    </row>
    <row r="144" spans="1:9" ht="15" customHeight="1" x14ac:dyDescent="0.2">
      <c r="A144" s="58"/>
      <c r="B144" s="57"/>
      <c r="C144" s="38" t="s">
        <v>37</v>
      </c>
      <c r="D144" s="31" t="s">
        <v>15</v>
      </c>
      <c r="E144" s="31" t="s">
        <v>15</v>
      </c>
      <c r="F144" s="32" t="s">
        <v>38</v>
      </c>
      <c r="G144" s="112">
        <v>0</v>
      </c>
      <c r="H144" s="113">
        <v>0</v>
      </c>
      <c r="I144" s="104">
        <v>0</v>
      </c>
    </row>
    <row r="145" spans="1:9" ht="15" customHeight="1" x14ac:dyDescent="0.2">
      <c r="A145" s="58"/>
      <c r="B145" s="57"/>
      <c r="C145" s="38" t="s">
        <v>39</v>
      </c>
      <c r="D145" s="31" t="s">
        <v>15</v>
      </c>
      <c r="E145" s="31" t="s">
        <v>15</v>
      </c>
      <c r="F145" s="32" t="s">
        <v>40</v>
      </c>
      <c r="G145" s="112">
        <v>0</v>
      </c>
      <c r="H145" s="113">
        <v>0</v>
      </c>
      <c r="I145" s="104">
        <v>0</v>
      </c>
    </row>
    <row r="146" spans="1:9" ht="15" customHeight="1" x14ac:dyDescent="0.2">
      <c r="A146" s="58"/>
      <c r="B146" s="57"/>
      <c r="C146" s="38" t="s">
        <v>41</v>
      </c>
      <c r="D146" s="31" t="s">
        <v>15</v>
      </c>
      <c r="E146" s="31" t="s">
        <v>15</v>
      </c>
      <c r="F146" s="32" t="s">
        <v>42</v>
      </c>
      <c r="G146" s="112">
        <v>0</v>
      </c>
      <c r="H146" s="113">
        <v>0</v>
      </c>
      <c r="I146" s="104">
        <v>0</v>
      </c>
    </row>
    <row r="147" spans="1:9" ht="15" customHeight="1" x14ac:dyDescent="0.2">
      <c r="A147" s="58"/>
      <c r="B147" s="57"/>
      <c r="C147" s="38" t="s">
        <v>43</v>
      </c>
      <c r="D147" s="31" t="s">
        <v>15</v>
      </c>
      <c r="E147" s="31" t="s">
        <v>15</v>
      </c>
      <c r="F147" s="32" t="s">
        <v>44</v>
      </c>
      <c r="G147" s="112">
        <v>0</v>
      </c>
      <c r="H147" s="113">
        <v>0</v>
      </c>
      <c r="I147" s="104">
        <v>0</v>
      </c>
    </row>
    <row r="148" spans="1:9" ht="15" customHeight="1" x14ac:dyDescent="0.2">
      <c r="A148" s="58"/>
      <c r="B148" s="57"/>
      <c r="C148" s="38" t="s">
        <v>45</v>
      </c>
      <c r="D148" s="31" t="s">
        <v>15</v>
      </c>
      <c r="E148" s="31" t="s">
        <v>15</v>
      </c>
      <c r="F148" s="32" t="s">
        <v>46</v>
      </c>
      <c r="G148" s="112">
        <v>0</v>
      </c>
      <c r="H148" s="113">
        <v>0</v>
      </c>
      <c r="I148" s="104">
        <v>0</v>
      </c>
    </row>
    <row r="149" spans="1:9" ht="15" customHeight="1" x14ac:dyDescent="0.2">
      <c r="A149" s="58"/>
      <c r="B149" s="57"/>
      <c r="C149" s="39" t="s">
        <v>47</v>
      </c>
      <c r="D149" s="98" t="s">
        <v>15</v>
      </c>
      <c r="E149" s="98" t="s">
        <v>15</v>
      </c>
      <c r="F149" s="40" t="s">
        <v>48</v>
      </c>
      <c r="G149" s="112">
        <v>0</v>
      </c>
      <c r="H149" s="113">
        <v>447704</v>
      </c>
      <c r="I149" s="104">
        <v>447703.91</v>
      </c>
    </row>
    <row r="150" spans="1:9" ht="15" customHeight="1" x14ac:dyDescent="0.2">
      <c r="A150" s="58"/>
      <c r="B150" s="136" t="s">
        <v>182</v>
      </c>
      <c r="C150" s="137"/>
      <c r="D150" s="137"/>
      <c r="E150" s="137"/>
      <c r="F150" s="138"/>
      <c r="G150" s="114">
        <f>+SUM(G130:G149)-G142-G143-G136-G137</f>
        <v>12779820</v>
      </c>
      <c r="H150" s="114">
        <f>+SUM(H130:H149)-H142-H143-H136-H137</f>
        <v>15900344</v>
      </c>
      <c r="I150" s="70">
        <f>+SUM(I130:I149)-I142-I143-I136-I137</f>
        <v>12230326.57</v>
      </c>
    </row>
    <row r="151" spans="1:9" ht="15" customHeight="1" x14ac:dyDescent="0.2">
      <c r="A151" s="58"/>
      <c r="B151" s="86" t="s">
        <v>183</v>
      </c>
      <c r="C151" s="52" t="s">
        <v>14</v>
      </c>
      <c r="D151" s="31" t="s">
        <v>15</v>
      </c>
      <c r="E151" s="31" t="s">
        <v>15</v>
      </c>
      <c r="F151" s="32" t="s">
        <v>16</v>
      </c>
      <c r="G151" s="116">
        <v>0</v>
      </c>
      <c r="H151" s="117">
        <v>0</v>
      </c>
      <c r="I151" s="48">
        <v>0</v>
      </c>
    </row>
    <row r="152" spans="1:9" ht="15" customHeight="1" x14ac:dyDescent="0.2">
      <c r="A152" s="58"/>
      <c r="B152" s="57"/>
      <c r="C152" s="52" t="s">
        <v>17</v>
      </c>
      <c r="D152" s="31" t="s">
        <v>15</v>
      </c>
      <c r="E152" s="31" t="s">
        <v>15</v>
      </c>
      <c r="F152" s="32" t="s">
        <v>18</v>
      </c>
      <c r="G152" s="118">
        <v>0</v>
      </c>
      <c r="H152" s="113">
        <v>0</v>
      </c>
      <c r="I152" s="104">
        <v>0</v>
      </c>
    </row>
    <row r="153" spans="1:9" ht="15" customHeight="1" x14ac:dyDescent="0.2">
      <c r="A153" s="58"/>
      <c r="B153" s="57"/>
      <c r="C153" s="38" t="s">
        <v>19</v>
      </c>
      <c r="D153" s="31" t="s">
        <v>15</v>
      </c>
      <c r="E153" s="31" t="s">
        <v>15</v>
      </c>
      <c r="F153" s="32" t="s">
        <v>20</v>
      </c>
      <c r="G153" s="118">
        <v>0</v>
      </c>
      <c r="H153" s="113">
        <v>0</v>
      </c>
      <c r="I153" s="104">
        <v>0</v>
      </c>
    </row>
    <row r="154" spans="1:9" ht="15" customHeight="1" x14ac:dyDescent="0.2">
      <c r="A154" s="58"/>
      <c r="B154" s="57"/>
      <c r="C154" s="38" t="s">
        <v>21</v>
      </c>
      <c r="D154" s="31" t="s">
        <v>15</v>
      </c>
      <c r="E154" s="31" t="s">
        <v>15</v>
      </c>
      <c r="F154" s="32" t="s">
        <v>22</v>
      </c>
      <c r="G154" s="118">
        <v>1500</v>
      </c>
      <c r="H154" s="113">
        <v>1500</v>
      </c>
      <c r="I154" s="104">
        <v>1170</v>
      </c>
    </row>
    <row r="155" spans="1:9" ht="15" customHeight="1" x14ac:dyDescent="0.2">
      <c r="A155" s="58"/>
      <c r="B155" s="57"/>
      <c r="C155" s="38" t="s">
        <v>23</v>
      </c>
      <c r="D155" s="31" t="s">
        <v>15</v>
      </c>
      <c r="E155" s="31" t="s">
        <v>15</v>
      </c>
      <c r="F155" s="32" t="s">
        <v>24</v>
      </c>
      <c r="G155" s="118">
        <v>0</v>
      </c>
      <c r="H155" s="113">
        <v>0</v>
      </c>
      <c r="I155" s="104">
        <v>0</v>
      </c>
    </row>
    <row r="156" spans="1:9" ht="15" customHeight="1" x14ac:dyDescent="0.2">
      <c r="A156" s="58"/>
      <c r="B156" s="57"/>
      <c r="C156" s="38" t="s">
        <v>25</v>
      </c>
      <c r="D156" s="31" t="s">
        <v>15</v>
      </c>
      <c r="E156" s="31" t="s">
        <v>15</v>
      </c>
      <c r="F156" s="32" t="s">
        <v>26</v>
      </c>
      <c r="G156" s="118">
        <v>6664610</v>
      </c>
      <c r="H156" s="113">
        <v>7531425</v>
      </c>
      <c r="I156" s="104">
        <v>5946927.5899999999</v>
      </c>
    </row>
    <row r="157" spans="1:9" ht="15" customHeight="1" x14ac:dyDescent="0.2">
      <c r="A157" s="58"/>
      <c r="B157" s="57"/>
      <c r="C157" s="38"/>
      <c r="D157" s="31"/>
      <c r="E157" s="31"/>
      <c r="F157" s="35" t="s">
        <v>27</v>
      </c>
      <c r="G157" s="118">
        <v>6664610</v>
      </c>
      <c r="H157" s="113">
        <v>7530855</v>
      </c>
      <c r="I157" s="104">
        <v>5946647</v>
      </c>
    </row>
    <row r="158" spans="1:9" ht="15" customHeight="1" x14ac:dyDescent="0.2">
      <c r="A158" s="58"/>
      <c r="B158" s="57"/>
      <c r="C158" s="38"/>
      <c r="D158" s="31"/>
      <c r="E158" s="31"/>
      <c r="F158" s="36" t="s">
        <v>28</v>
      </c>
      <c r="G158" s="118">
        <v>0</v>
      </c>
      <c r="H158" s="113">
        <v>0</v>
      </c>
      <c r="I158" s="104">
        <v>0</v>
      </c>
    </row>
    <row r="159" spans="1:9" ht="15" customHeight="1" x14ac:dyDescent="0.2">
      <c r="A159" s="58"/>
      <c r="B159" s="57"/>
      <c r="C159" s="38" t="s">
        <v>29</v>
      </c>
      <c r="D159" s="31" t="s">
        <v>15</v>
      </c>
      <c r="E159" s="31" t="s">
        <v>15</v>
      </c>
      <c r="F159" s="32" t="s">
        <v>30</v>
      </c>
      <c r="G159" s="118">
        <v>3700</v>
      </c>
      <c r="H159" s="113">
        <v>3700</v>
      </c>
      <c r="I159" s="104">
        <v>2339.59</v>
      </c>
    </row>
    <row r="160" spans="1:9" ht="15" customHeight="1" x14ac:dyDescent="0.2">
      <c r="A160" s="58"/>
      <c r="B160" s="57"/>
      <c r="C160" s="38" t="s">
        <v>31</v>
      </c>
      <c r="D160" s="31" t="s">
        <v>15</v>
      </c>
      <c r="E160" s="31" t="s">
        <v>15</v>
      </c>
      <c r="F160" s="32" t="s">
        <v>32</v>
      </c>
      <c r="G160" s="118">
        <v>100</v>
      </c>
      <c r="H160" s="113">
        <v>100</v>
      </c>
      <c r="I160" s="104">
        <v>0</v>
      </c>
    </row>
    <row r="161" spans="1:9" ht="15" customHeight="1" x14ac:dyDescent="0.2">
      <c r="A161" s="58"/>
      <c r="B161" s="57"/>
      <c r="C161" s="38" t="s">
        <v>33</v>
      </c>
      <c r="D161" s="31" t="s">
        <v>15</v>
      </c>
      <c r="E161" s="31" t="s">
        <v>15</v>
      </c>
      <c r="F161" s="32" t="s">
        <v>34</v>
      </c>
      <c r="G161" s="118">
        <v>0</v>
      </c>
      <c r="H161" s="113">
        <v>0</v>
      </c>
      <c r="I161" s="104">
        <v>0</v>
      </c>
    </row>
    <row r="162" spans="1:9" ht="15" customHeight="1" x14ac:dyDescent="0.2">
      <c r="A162" s="58"/>
      <c r="B162" s="57"/>
      <c r="C162" s="38" t="s">
        <v>35</v>
      </c>
      <c r="D162" s="31" t="s">
        <v>15</v>
      </c>
      <c r="E162" s="31" t="s">
        <v>15</v>
      </c>
      <c r="F162" s="32" t="s">
        <v>36</v>
      </c>
      <c r="G162" s="118">
        <v>0</v>
      </c>
      <c r="H162" s="113">
        <v>154143</v>
      </c>
      <c r="I162" s="104">
        <v>50363</v>
      </c>
    </row>
    <row r="163" spans="1:9" ht="15" customHeight="1" x14ac:dyDescent="0.2">
      <c r="A163" s="58"/>
      <c r="B163" s="57"/>
      <c r="C163" s="38"/>
      <c r="D163" s="31"/>
      <c r="E163" s="31"/>
      <c r="F163" s="35" t="s">
        <v>27</v>
      </c>
      <c r="G163" s="118">
        <v>0</v>
      </c>
      <c r="H163" s="113">
        <v>154143</v>
      </c>
      <c r="I163" s="104">
        <v>50363</v>
      </c>
    </row>
    <row r="164" spans="1:9" ht="15" customHeight="1" x14ac:dyDescent="0.2">
      <c r="A164" s="58"/>
      <c r="B164" s="57"/>
      <c r="C164" s="38"/>
      <c r="D164" s="31"/>
      <c r="E164" s="31"/>
      <c r="F164" s="36" t="s">
        <v>28</v>
      </c>
      <c r="G164" s="118">
        <v>0</v>
      </c>
      <c r="H164" s="113">
        <v>0</v>
      </c>
      <c r="I164" s="104">
        <v>0</v>
      </c>
    </row>
    <row r="165" spans="1:9" ht="15" customHeight="1" x14ac:dyDescent="0.2">
      <c r="A165" s="58"/>
      <c r="B165" s="57"/>
      <c r="C165" s="38" t="s">
        <v>37</v>
      </c>
      <c r="D165" s="31" t="s">
        <v>15</v>
      </c>
      <c r="E165" s="31" t="s">
        <v>15</v>
      </c>
      <c r="F165" s="32" t="s">
        <v>38</v>
      </c>
      <c r="G165" s="118">
        <v>0</v>
      </c>
      <c r="H165" s="113">
        <v>0</v>
      </c>
      <c r="I165" s="104">
        <v>0</v>
      </c>
    </row>
    <row r="166" spans="1:9" ht="15" customHeight="1" x14ac:dyDescent="0.2">
      <c r="A166" s="58"/>
      <c r="B166" s="57"/>
      <c r="C166" s="38" t="s">
        <v>39</v>
      </c>
      <c r="D166" s="31" t="s">
        <v>15</v>
      </c>
      <c r="E166" s="31" t="s">
        <v>15</v>
      </c>
      <c r="F166" s="32" t="s">
        <v>40</v>
      </c>
      <c r="G166" s="118">
        <v>0</v>
      </c>
      <c r="H166" s="113">
        <v>0</v>
      </c>
      <c r="I166" s="104">
        <v>0</v>
      </c>
    </row>
    <row r="167" spans="1:9" ht="15" customHeight="1" x14ac:dyDescent="0.2">
      <c r="A167" s="58"/>
      <c r="B167" s="57"/>
      <c r="C167" s="38" t="s">
        <v>41</v>
      </c>
      <c r="D167" s="31" t="s">
        <v>15</v>
      </c>
      <c r="E167" s="31" t="s">
        <v>15</v>
      </c>
      <c r="F167" s="32" t="s">
        <v>42</v>
      </c>
      <c r="G167" s="118">
        <v>500</v>
      </c>
      <c r="H167" s="113">
        <v>500</v>
      </c>
      <c r="I167" s="104">
        <v>0</v>
      </c>
    </row>
    <row r="168" spans="1:9" ht="15" customHeight="1" x14ac:dyDescent="0.2">
      <c r="A168" s="58"/>
      <c r="B168" s="57"/>
      <c r="C168" s="38" t="s">
        <v>43</v>
      </c>
      <c r="D168" s="31" t="s">
        <v>15</v>
      </c>
      <c r="E168" s="31" t="s">
        <v>15</v>
      </c>
      <c r="F168" s="32" t="s">
        <v>44</v>
      </c>
      <c r="G168" s="118">
        <v>0</v>
      </c>
      <c r="H168" s="113">
        <v>0</v>
      </c>
      <c r="I168" s="104">
        <v>0</v>
      </c>
    </row>
    <row r="169" spans="1:9" ht="15" customHeight="1" x14ac:dyDescent="0.2">
      <c r="A169" s="58"/>
      <c r="B169" s="57"/>
      <c r="C169" s="38" t="s">
        <v>45</v>
      </c>
      <c r="D169" s="31" t="s">
        <v>15</v>
      </c>
      <c r="E169" s="31" t="s">
        <v>15</v>
      </c>
      <c r="F169" s="32" t="s">
        <v>46</v>
      </c>
      <c r="G169" s="118">
        <v>0</v>
      </c>
      <c r="H169" s="113">
        <v>0</v>
      </c>
      <c r="I169" s="104">
        <v>0</v>
      </c>
    </row>
    <row r="170" spans="1:9" ht="15" customHeight="1" x14ac:dyDescent="0.2">
      <c r="A170" s="58"/>
      <c r="B170" s="57"/>
      <c r="C170" s="39" t="s">
        <v>47</v>
      </c>
      <c r="D170" s="98" t="s">
        <v>15</v>
      </c>
      <c r="E170" s="98" t="s">
        <v>15</v>
      </c>
      <c r="F170" s="40" t="s">
        <v>48</v>
      </c>
      <c r="G170" s="118">
        <v>0</v>
      </c>
      <c r="H170" s="113">
        <v>266905</v>
      </c>
      <c r="I170" s="104">
        <v>266904.77</v>
      </c>
    </row>
    <row r="171" spans="1:9" ht="15" customHeight="1" x14ac:dyDescent="0.2">
      <c r="A171" s="58"/>
      <c r="B171" s="136" t="s">
        <v>184</v>
      </c>
      <c r="C171" s="137"/>
      <c r="D171" s="137"/>
      <c r="E171" s="137"/>
      <c r="F171" s="138"/>
      <c r="G171" s="114">
        <f>+SUM(G151:G170)-G163-G164-G157-G158</f>
        <v>6670410</v>
      </c>
      <c r="H171" s="114">
        <f>+SUM(H151:H170)-H163-H164-H157-H158</f>
        <v>7958273</v>
      </c>
      <c r="I171" s="70">
        <f>+SUM(I151:I170)-I163-I164-I157-I158</f>
        <v>6267704.9499999993</v>
      </c>
    </row>
    <row r="172" spans="1:9" ht="15" customHeight="1" x14ac:dyDescent="0.2">
      <c r="A172" s="58"/>
      <c r="B172" s="86" t="s">
        <v>185</v>
      </c>
      <c r="C172" s="52" t="s">
        <v>14</v>
      </c>
      <c r="D172" s="31" t="s">
        <v>15</v>
      </c>
      <c r="E172" s="31" t="s">
        <v>15</v>
      </c>
      <c r="F172" s="32" t="s">
        <v>16</v>
      </c>
      <c r="G172" s="116">
        <v>0</v>
      </c>
      <c r="H172" s="117">
        <v>0</v>
      </c>
      <c r="I172" s="48">
        <v>0</v>
      </c>
    </row>
    <row r="173" spans="1:9" ht="15" customHeight="1" x14ac:dyDescent="0.2">
      <c r="A173" s="58"/>
      <c r="B173" s="57"/>
      <c r="C173" s="52" t="s">
        <v>17</v>
      </c>
      <c r="D173" s="31" t="s">
        <v>15</v>
      </c>
      <c r="E173" s="31" t="s">
        <v>15</v>
      </c>
      <c r="F173" s="32" t="s">
        <v>18</v>
      </c>
      <c r="G173" s="118">
        <v>0</v>
      </c>
      <c r="H173" s="113">
        <v>0</v>
      </c>
      <c r="I173" s="104">
        <v>0</v>
      </c>
    </row>
    <row r="174" spans="1:9" ht="15" customHeight="1" x14ac:dyDescent="0.2">
      <c r="A174" s="58"/>
      <c r="B174" s="57"/>
      <c r="C174" s="38" t="s">
        <v>19</v>
      </c>
      <c r="D174" s="31" t="s">
        <v>15</v>
      </c>
      <c r="E174" s="31" t="s">
        <v>15</v>
      </c>
      <c r="F174" s="32" t="s">
        <v>20</v>
      </c>
      <c r="G174" s="118">
        <v>0</v>
      </c>
      <c r="H174" s="113">
        <v>0</v>
      </c>
      <c r="I174" s="104">
        <v>0</v>
      </c>
    </row>
    <row r="175" spans="1:9" ht="15" customHeight="1" x14ac:dyDescent="0.2">
      <c r="A175" s="58"/>
      <c r="B175" s="57"/>
      <c r="C175" s="38" t="s">
        <v>21</v>
      </c>
      <c r="D175" s="31" t="s">
        <v>15</v>
      </c>
      <c r="E175" s="31" t="s">
        <v>15</v>
      </c>
      <c r="F175" s="32" t="s">
        <v>22</v>
      </c>
      <c r="G175" s="118">
        <v>20000</v>
      </c>
      <c r="H175" s="113">
        <v>80000</v>
      </c>
      <c r="I175" s="104">
        <v>19258.36</v>
      </c>
    </row>
    <row r="176" spans="1:9" ht="15" customHeight="1" x14ac:dyDescent="0.2">
      <c r="A176" s="58"/>
      <c r="B176" s="57"/>
      <c r="C176" s="38" t="s">
        <v>23</v>
      </c>
      <c r="D176" s="31" t="s">
        <v>15</v>
      </c>
      <c r="E176" s="31" t="s">
        <v>15</v>
      </c>
      <c r="F176" s="32" t="s">
        <v>24</v>
      </c>
      <c r="G176" s="118">
        <v>0</v>
      </c>
      <c r="H176" s="113">
        <v>0</v>
      </c>
      <c r="I176" s="104">
        <v>0</v>
      </c>
    </row>
    <row r="177" spans="1:9" ht="15" customHeight="1" x14ac:dyDescent="0.2">
      <c r="A177" s="58"/>
      <c r="B177" s="57"/>
      <c r="C177" s="38" t="s">
        <v>25</v>
      </c>
      <c r="D177" s="31" t="s">
        <v>15</v>
      </c>
      <c r="E177" s="31" t="s">
        <v>15</v>
      </c>
      <c r="F177" s="32" t="s">
        <v>26</v>
      </c>
      <c r="G177" s="118">
        <v>4023200</v>
      </c>
      <c r="H177" s="113">
        <v>4531875</v>
      </c>
      <c r="I177" s="104">
        <v>4073495</v>
      </c>
    </row>
    <row r="178" spans="1:9" ht="15" customHeight="1" x14ac:dyDescent="0.2">
      <c r="A178" s="58"/>
      <c r="B178" s="57"/>
      <c r="C178" s="38"/>
      <c r="D178" s="31"/>
      <c r="E178" s="31"/>
      <c r="F178" s="35" t="s">
        <v>27</v>
      </c>
      <c r="G178" s="118">
        <v>4023200</v>
      </c>
      <c r="H178" s="113">
        <v>4531875</v>
      </c>
      <c r="I178" s="104">
        <v>4073495</v>
      </c>
    </row>
    <row r="179" spans="1:9" ht="15" customHeight="1" x14ac:dyDescent="0.2">
      <c r="A179" s="58"/>
      <c r="B179" s="57"/>
      <c r="C179" s="38"/>
      <c r="D179" s="31"/>
      <c r="E179" s="31"/>
      <c r="F179" s="36" t="s">
        <v>28</v>
      </c>
      <c r="G179" s="118">
        <v>0</v>
      </c>
      <c r="H179" s="113">
        <v>0</v>
      </c>
      <c r="I179" s="104">
        <v>0</v>
      </c>
    </row>
    <row r="180" spans="1:9" ht="15" customHeight="1" x14ac:dyDescent="0.2">
      <c r="A180" s="58"/>
      <c r="B180" s="57"/>
      <c r="C180" s="38" t="s">
        <v>29</v>
      </c>
      <c r="D180" s="31" t="s">
        <v>15</v>
      </c>
      <c r="E180" s="31" t="s">
        <v>15</v>
      </c>
      <c r="F180" s="32" t="s">
        <v>30</v>
      </c>
      <c r="G180" s="118">
        <v>200000</v>
      </c>
      <c r="H180" s="113">
        <v>220000</v>
      </c>
      <c r="I180" s="104">
        <v>27175.27</v>
      </c>
    </row>
    <row r="181" spans="1:9" ht="15" customHeight="1" x14ac:dyDescent="0.2">
      <c r="A181" s="58"/>
      <c r="B181" s="57"/>
      <c r="C181" s="38" t="s">
        <v>31</v>
      </c>
      <c r="D181" s="31" t="s">
        <v>15</v>
      </c>
      <c r="E181" s="31" t="s">
        <v>15</v>
      </c>
      <c r="F181" s="32" t="s">
        <v>32</v>
      </c>
      <c r="G181" s="118">
        <v>0</v>
      </c>
      <c r="H181" s="113">
        <v>0</v>
      </c>
      <c r="I181" s="104">
        <v>0</v>
      </c>
    </row>
    <row r="182" spans="1:9" ht="15" customHeight="1" x14ac:dyDescent="0.2">
      <c r="A182" s="58"/>
      <c r="B182" s="57"/>
      <c r="C182" s="38" t="s">
        <v>33</v>
      </c>
      <c r="D182" s="31" t="s">
        <v>15</v>
      </c>
      <c r="E182" s="31" t="s">
        <v>15</v>
      </c>
      <c r="F182" s="32" t="s">
        <v>34</v>
      </c>
      <c r="G182" s="118">
        <v>0</v>
      </c>
      <c r="H182" s="113">
        <v>0</v>
      </c>
      <c r="I182" s="104">
        <v>0</v>
      </c>
    </row>
    <row r="183" spans="1:9" ht="15" customHeight="1" x14ac:dyDescent="0.2">
      <c r="A183" s="58"/>
      <c r="B183" s="57"/>
      <c r="C183" s="38" t="s">
        <v>35</v>
      </c>
      <c r="D183" s="31" t="s">
        <v>15</v>
      </c>
      <c r="E183" s="31" t="s">
        <v>15</v>
      </c>
      <c r="F183" s="32" t="s">
        <v>36</v>
      </c>
      <c r="G183" s="118">
        <v>0</v>
      </c>
      <c r="H183" s="113">
        <v>31377</v>
      </c>
      <c r="I183" s="104">
        <v>14247</v>
      </c>
    </row>
    <row r="184" spans="1:9" ht="15" customHeight="1" x14ac:dyDescent="0.2">
      <c r="A184" s="58"/>
      <c r="B184" s="57"/>
      <c r="C184" s="38"/>
      <c r="D184" s="31"/>
      <c r="E184" s="31"/>
      <c r="F184" s="35" t="s">
        <v>27</v>
      </c>
      <c r="G184" s="118">
        <v>0</v>
      </c>
      <c r="H184" s="113">
        <v>31377</v>
      </c>
      <c r="I184" s="104">
        <v>14247</v>
      </c>
    </row>
    <row r="185" spans="1:9" ht="15" customHeight="1" x14ac:dyDescent="0.2">
      <c r="A185" s="58"/>
      <c r="B185" s="57"/>
      <c r="C185" s="38"/>
      <c r="D185" s="31"/>
      <c r="E185" s="31"/>
      <c r="F185" s="36" t="s">
        <v>28</v>
      </c>
      <c r="G185" s="118">
        <v>0</v>
      </c>
      <c r="H185" s="113">
        <v>0</v>
      </c>
      <c r="I185" s="104">
        <v>0</v>
      </c>
    </row>
    <row r="186" spans="1:9" ht="15" customHeight="1" x14ac:dyDescent="0.2">
      <c r="A186" s="58"/>
      <c r="B186" s="57"/>
      <c r="C186" s="38" t="s">
        <v>37</v>
      </c>
      <c r="D186" s="31" t="s">
        <v>15</v>
      </c>
      <c r="E186" s="31" t="s">
        <v>15</v>
      </c>
      <c r="F186" s="32" t="s">
        <v>38</v>
      </c>
      <c r="G186" s="118">
        <v>0</v>
      </c>
      <c r="H186" s="113">
        <v>0</v>
      </c>
      <c r="I186" s="104">
        <v>0</v>
      </c>
    </row>
    <row r="187" spans="1:9" ht="15" customHeight="1" x14ac:dyDescent="0.2">
      <c r="A187" s="58"/>
      <c r="B187" s="57"/>
      <c r="C187" s="38" t="s">
        <v>39</v>
      </c>
      <c r="D187" s="31" t="s">
        <v>15</v>
      </c>
      <c r="E187" s="31" t="s">
        <v>15</v>
      </c>
      <c r="F187" s="32" t="s">
        <v>40</v>
      </c>
      <c r="G187" s="118">
        <v>0</v>
      </c>
      <c r="H187" s="113">
        <v>0</v>
      </c>
      <c r="I187" s="104">
        <v>0</v>
      </c>
    </row>
    <row r="188" spans="1:9" ht="15" customHeight="1" x14ac:dyDescent="0.2">
      <c r="A188" s="58"/>
      <c r="B188" s="57"/>
      <c r="C188" s="38" t="s">
        <v>41</v>
      </c>
      <c r="D188" s="31" t="s">
        <v>15</v>
      </c>
      <c r="E188" s="31" t="s">
        <v>15</v>
      </c>
      <c r="F188" s="32" t="s">
        <v>42</v>
      </c>
      <c r="G188" s="118">
        <v>0</v>
      </c>
      <c r="H188" s="113">
        <v>0</v>
      </c>
      <c r="I188" s="104">
        <v>0</v>
      </c>
    </row>
    <row r="189" spans="1:9" ht="15" customHeight="1" x14ac:dyDescent="0.2">
      <c r="A189" s="58"/>
      <c r="B189" s="57"/>
      <c r="C189" s="38" t="s">
        <v>43</v>
      </c>
      <c r="D189" s="31" t="s">
        <v>15</v>
      </c>
      <c r="E189" s="31" t="s">
        <v>15</v>
      </c>
      <c r="F189" s="32" t="s">
        <v>44</v>
      </c>
      <c r="G189" s="118">
        <v>0</v>
      </c>
      <c r="H189" s="113">
        <v>0</v>
      </c>
      <c r="I189" s="104">
        <v>0</v>
      </c>
    </row>
    <row r="190" spans="1:9" ht="15" customHeight="1" x14ac:dyDescent="0.2">
      <c r="A190" s="58"/>
      <c r="B190" s="57"/>
      <c r="C190" s="38" t="s">
        <v>45</v>
      </c>
      <c r="D190" s="31" t="s">
        <v>15</v>
      </c>
      <c r="E190" s="31" t="s">
        <v>15</v>
      </c>
      <c r="F190" s="32" t="s">
        <v>46</v>
      </c>
      <c r="G190" s="118">
        <v>0</v>
      </c>
      <c r="H190" s="113">
        <v>0</v>
      </c>
      <c r="I190" s="104">
        <v>0</v>
      </c>
    </row>
    <row r="191" spans="1:9" ht="15" customHeight="1" x14ac:dyDescent="0.2">
      <c r="A191" s="58"/>
      <c r="B191" s="57"/>
      <c r="C191" s="39" t="s">
        <v>47</v>
      </c>
      <c r="D191" s="98" t="s">
        <v>15</v>
      </c>
      <c r="E191" s="98" t="s">
        <v>15</v>
      </c>
      <c r="F191" s="40" t="s">
        <v>48</v>
      </c>
      <c r="G191" s="118">
        <v>0</v>
      </c>
      <c r="H191" s="113">
        <v>380868</v>
      </c>
      <c r="I191" s="104">
        <v>380867.76</v>
      </c>
    </row>
    <row r="192" spans="1:9" ht="15" customHeight="1" x14ac:dyDescent="0.2">
      <c r="A192" s="58"/>
      <c r="B192" s="136" t="s">
        <v>186</v>
      </c>
      <c r="C192" s="137"/>
      <c r="D192" s="137"/>
      <c r="E192" s="137"/>
      <c r="F192" s="138"/>
      <c r="G192" s="114">
        <f>+SUM(G172:G191)-G184-G185-G178-G179</f>
        <v>4243200</v>
      </c>
      <c r="H192" s="114">
        <f>+SUM(H172:H191)-H184-H185-H178-H179</f>
        <v>5244120</v>
      </c>
      <c r="I192" s="70">
        <f>+SUM(I172:I191)-I184-I185-I178-I179</f>
        <v>4515043.3899999987</v>
      </c>
    </row>
    <row r="193" spans="1:9" ht="15" customHeight="1" x14ac:dyDescent="0.2">
      <c r="A193" s="58"/>
      <c r="B193" s="86" t="s">
        <v>187</v>
      </c>
      <c r="C193" s="52" t="s">
        <v>14</v>
      </c>
      <c r="D193" s="31" t="s">
        <v>15</v>
      </c>
      <c r="E193" s="31" t="s">
        <v>15</v>
      </c>
      <c r="F193" s="32" t="s">
        <v>16</v>
      </c>
      <c r="G193" s="116">
        <v>0</v>
      </c>
      <c r="H193" s="117">
        <v>0</v>
      </c>
      <c r="I193" s="48">
        <v>0</v>
      </c>
    </row>
    <row r="194" spans="1:9" ht="15" customHeight="1" x14ac:dyDescent="0.2">
      <c r="A194" s="58"/>
      <c r="B194" s="57"/>
      <c r="C194" s="52" t="s">
        <v>17</v>
      </c>
      <c r="D194" s="31" t="s">
        <v>15</v>
      </c>
      <c r="E194" s="31" t="s">
        <v>15</v>
      </c>
      <c r="F194" s="32" t="s">
        <v>18</v>
      </c>
      <c r="G194" s="118">
        <v>0</v>
      </c>
      <c r="H194" s="113">
        <v>0</v>
      </c>
      <c r="I194" s="104">
        <v>0</v>
      </c>
    </row>
    <row r="195" spans="1:9" ht="15" customHeight="1" x14ac:dyDescent="0.2">
      <c r="A195" s="58"/>
      <c r="B195" s="57"/>
      <c r="C195" s="38" t="s">
        <v>19</v>
      </c>
      <c r="D195" s="31" t="s">
        <v>15</v>
      </c>
      <c r="E195" s="31" t="s">
        <v>15</v>
      </c>
      <c r="F195" s="32" t="s">
        <v>20</v>
      </c>
      <c r="G195" s="118">
        <v>0</v>
      </c>
      <c r="H195" s="113">
        <v>0</v>
      </c>
      <c r="I195" s="104">
        <v>0</v>
      </c>
    </row>
    <row r="196" spans="1:9" ht="15" customHeight="1" x14ac:dyDescent="0.2">
      <c r="A196" s="58"/>
      <c r="B196" s="57"/>
      <c r="C196" s="38" t="s">
        <v>21</v>
      </c>
      <c r="D196" s="31" t="s">
        <v>15</v>
      </c>
      <c r="E196" s="31" t="s">
        <v>15</v>
      </c>
      <c r="F196" s="32" t="s">
        <v>22</v>
      </c>
      <c r="G196" s="118">
        <v>6157</v>
      </c>
      <c r="H196" s="113">
        <v>4877</v>
      </c>
      <c r="I196" s="104">
        <v>1230.8</v>
      </c>
    </row>
    <row r="197" spans="1:9" ht="15" customHeight="1" x14ac:dyDescent="0.2">
      <c r="A197" s="58"/>
      <c r="B197" s="57"/>
      <c r="C197" s="38" t="s">
        <v>23</v>
      </c>
      <c r="D197" s="31" t="s">
        <v>15</v>
      </c>
      <c r="E197" s="31" t="s">
        <v>15</v>
      </c>
      <c r="F197" s="32" t="s">
        <v>24</v>
      </c>
      <c r="G197" s="118">
        <v>0</v>
      </c>
      <c r="H197" s="113">
        <v>0</v>
      </c>
      <c r="I197" s="104">
        <v>0</v>
      </c>
    </row>
    <row r="198" spans="1:9" ht="15" customHeight="1" x14ac:dyDescent="0.2">
      <c r="A198" s="58"/>
      <c r="B198" s="57"/>
      <c r="C198" s="38" t="s">
        <v>25</v>
      </c>
      <c r="D198" s="31" t="s">
        <v>15</v>
      </c>
      <c r="E198" s="31" t="s">
        <v>15</v>
      </c>
      <c r="F198" s="32" t="s">
        <v>26</v>
      </c>
      <c r="G198" s="118">
        <v>846131</v>
      </c>
      <c r="H198" s="113">
        <v>873966</v>
      </c>
      <c r="I198" s="104">
        <v>746577</v>
      </c>
    </row>
    <row r="199" spans="1:9" ht="15" customHeight="1" x14ac:dyDescent="0.2">
      <c r="A199" s="58"/>
      <c r="B199" s="57"/>
      <c r="C199" s="38"/>
      <c r="D199" s="31"/>
      <c r="E199" s="31"/>
      <c r="F199" s="35" t="s">
        <v>27</v>
      </c>
      <c r="G199" s="118">
        <v>846131</v>
      </c>
      <c r="H199" s="113">
        <v>873966</v>
      </c>
      <c r="I199" s="104">
        <v>746577</v>
      </c>
    </row>
    <row r="200" spans="1:9" ht="15" customHeight="1" x14ac:dyDescent="0.2">
      <c r="A200" s="58"/>
      <c r="B200" s="57"/>
      <c r="C200" s="38"/>
      <c r="D200" s="31"/>
      <c r="E200" s="31"/>
      <c r="F200" s="36" t="s">
        <v>28</v>
      </c>
      <c r="G200" s="118">
        <v>0</v>
      </c>
      <c r="H200" s="113">
        <v>0</v>
      </c>
      <c r="I200" s="104">
        <v>0</v>
      </c>
    </row>
    <row r="201" spans="1:9" ht="15" customHeight="1" x14ac:dyDescent="0.2">
      <c r="A201" s="58"/>
      <c r="B201" s="57"/>
      <c r="C201" s="38" t="s">
        <v>29</v>
      </c>
      <c r="D201" s="31" t="s">
        <v>15</v>
      </c>
      <c r="E201" s="31" t="s">
        <v>15</v>
      </c>
      <c r="F201" s="32" t="s">
        <v>30</v>
      </c>
      <c r="G201" s="118">
        <v>1</v>
      </c>
      <c r="H201" s="113">
        <v>1281</v>
      </c>
      <c r="I201" s="104">
        <v>319.67</v>
      </c>
    </row>
    <row r="202" spans="1:9" ht="15" customHeight="1" x14ac:dyDescent="0.2">
      <c r="A202" s="58"/>
      <c r="B202" s="57"/>
      <c r="C202" s="38" t="s">
        <v>31</v>
      </c>
      <c r="D202" s="31" t="s">
        <v>15</v>
      </c>
      <c r="E202" s="31" t="s">
        <v>15</v>
      </c>
      <c r="F202" s="32" t="s">
        <v>32</v>
      </c>
      <c r="G202" s="118">
        <v>0</v>
      </c>
      <c r="H202" s="113">
        <v>0</v>
      </c>
      <c r="I202" s="104">
        <v>0</v>
      </c>
    </row>
    <row r="203" spans="1:9" ht="15" customHeight="1" x14ac:dyDescent="0.2">
      <c r="A203" s="58"/>
      <c r="B203" s="57"/>
      <c r="C203" s="38" t="s">
        <v>33</v>
      </c>
      <c r="D203" s="31" t="s">
        <v>15</v>
      </c>
      <c r="E203" s="31" t="s">
        <v>15</v>
      </c>
      <c r="F203" s="32" t="s">
        <v>34</v>
      </c>
      <c r="G203" s="118">
        <v>0</v>
      </c>
      <c r="H203" s="113">
        <v>0</v>
      </c>
      <c r="I203" s="104">
        <v>0</v>
      </c>
    </row>
    <row r="204" spans="1:9" ht="15" customHeight="1" x14ac:dyDescent="0.2">
      <c r="A204" s="58"/>
      <c r="B204" s="57"/>
      <c r="C204" s="38" t="s">
        <v>35</v>
      </c>
      <c r="D204" s="31" t="s">
        <v>15</v>
      </c>
      <c r="E204" s="31" t="s">
        <v>15</v>
      </c>
      <c r="F204" s="32" t="s">
        <v>36</v>
      </c>
      <c r="G204" s="118">
        <v>0</v>
      </c>
      <c r="H204" s="113">
        <v>157140</v>
      </c>
      <c r="I204" s="104">
        <v>45760</v>
      </c>
    </row>
    <row r="205" spans="1:9" ht="15" customHeight="1" x14ac:dyDescent="0.2">
      <c r="A205" s="58"/>
      <c r="B205" s="57"/>
      <c r="C205" s="38"/>
      <c r="D205" s="31"/>
      <c r="E205" s="31"/>
      <c r="F205" s="35" t="s">
        <v>27</v>
      </c>
      <c r="G205" s="118">
        <v>0</v>
      </c>
      <c r="H205" s="113">
        <v>157140</v>
      </c>
      <c r="I205" s="104">
        <v>45760</v>
      </c>
    </row>
    <row r="206" spans="1:9" ht="15" customHeight="1" x14ac:dyDescent="0.2">
      <c r="A206" s="58"/>
      <c r="B206" s="57"/>
      <c r="C206" s="38"/>
      <c r="D206" s="31"/>
      <c r="E206" s="31"/>
      <c r="F206" s="36" t="s">
        <v>28</v>
      </c>
      <c r="G206" s="118">
        <v>0</v>
      </c>
      <c r="H206" s="113">
        <v>0</v>
      </c>
      <c r="I206" s="104">
        <v>0</v>
      </c>
    </row>
    <row r="207" spans="1:9" ht="15" customHeight="1" x14ac:dyDescent="0.2">
      <c r="A207" s="58"/>
      <c r="B207" s="57"/>
      <c r="C207" s="38" t="s">
        <v>37</v>
      </c>
      <c r="D207" s="31" t="s">
        <v>15</v>
      </c>
      <c r="E207" s="31" t="s">
        <v>15</v>
      </c>
      <c r="F207" s="32" t="s">
        <v>38</v>
      </c>
      <c r="G207" s="118">
        <v>0</v>
      </c>
      <c r="H207" s="113">
        <v>0</v>
      </c>
      <c r="I207" s="104">
        <v>0</v>
      </c>
    </row>
    <row r="208" spans="1:9" ht="15" customHeight="1" x14ac:dyDescent="0.2">
      <c r="A208" s="58"/>
      <c r="B208" s="57"/>
      <c r="C208" s="38" t="s">
        <v>39</v>
      </c>
      <c r="D208" s="31" t="s">
        <v>15</v>
      </c>
      <c r="E208" s="31" t="s">
        <v>15</v>
      </c>
      <c r="F208" s="32" t="s">
        <v>40</v>
      </c>
      <c r="G208" s="118">
        <v>0</v>
      </c>
      <c r="H208" s="113">
        <v>0</v>
      </c>
      <c r="I208" s="104">
        <v>0</v>
      </c>
    </row>
    <row r="209" spans="1:9" ht="15" customHeight="1" x14ac:dyDescent="0.2">
      <c r="A209" s="58"/>
      <c r="B209" s="57"/>
      <c r="C209" s="38" t="s">
        <v>41</v>
      </c>
      <c r="D209" s="31" t="s">
        <v>15</v>
      </c>
      <c r="E209" s="31" t="s">
        <v>15</v>
      </c>
      <c r="F209" s="32" t="s">
        <v>42</v>
      </c>
      <c r="G209" s="118">
        <v>0</v>
      </c>
      <c r="H209" s="113">
        <v>0</v>
      </c>
      <c r="I209" s="104">
        <v>0</v>
      </c>
    </row>
    <row r="210" spans="1:9" ht="15" customHeight="1" x14ac:dyDescent="0.2">
      <c r="A210" s="58"/>
      <c r="B210" s="57"/>
      <c r="C210" s="38" t="s">
        <v>43</v>
      </c>
      <c r="D210" s="31" t="s">
        <v>15</v>
      </c>
      <c r="E210" s="31" t="s">
        <v>15</v>
      </c>
      <c r="F210" s="32" t="s">
        <v>44</v>
      </c>
      <c r="G210" s="118">
        <v>0</v>
      </c>
      <c r="H210" s="113">
        <v>0</v>
      </c>
      <c r="I210" s="104">
        <v>0</v>
      </c>
    </row>
    <row r="211" spans="1:9" ht="15" customHeight="1" x14ac:dyDescent="0.2">
      <c r="A211" s="58"/>
      <c r="B211" s="57"/>
      <c r="C211" s="38" t="s">
        <v>45</v>
      </c>
      <c r="D211" s="31" t="s">
        <v>15</v>
      </c>
      <c r="E211" s="31" t="s">
        <v>15</v>
      </c>
      <c r="F211" s="32" t="s">
        <v>46</v>
      </c>
      <c r="G211" s="118">
        <v>0</v>
      </c>
      <c r="H211" s="113">
        <v>0</v>
      </c>
      <c r="I211" s="104">
        <v>0</v>
      </c>
    </row>
    <row r="212" spans="1:9" ht="15" customHeight="1" x14ac:dyDescent="0.2">
      <c r="A212" s="58"/>
      <c r="B212" s="57"/>
      <c r="C212" s="39" t="s">
        <v>47</v>
      </c>
      <c r="D212" s="98" t="s">
        <v>15</v>
      </c>
      <c r="E212" s="98" t="s">
        <v>15</v>
      </c>
      <c r="F212" s="40" t="s">
        <v>48</v>
      </c>
      <c r="G212" s="118">
        <v>0</v>
      </c>
      <c r="H212" s="113">
        <v>89932</v>
      </c>
      <c r="I212" s="104">
        <v>89932.05</v>
      </c>
    </row>
    <row r="213" spans="1:9" ht="15" customHeight="1" x14ac:dyDescent="0.2">
      <c r="A213" s="58"/>
      <c r="B213" s="136" t="s">
        <v>188</v>
      </c>
      <c r="C213" s="137"/>
      <c r="D213" s="137"/>
      <c r="E213" s="137"/>
      <c r="F213" s="138"/>
      <c r="G213" s="114">
        <f>+SUM(G193:G212)-G205-G206-G199-G200</f>
        <v>852289</v>
      </c>
      <c r="H213" s="114">
        <f>+SUM(H193:H212)-H205-H206-H199-H200</f>
        <v>1127196</v>
      </c>
      <c r="I213" s="70">
        <f>+SUM(I193:I212)-I205-I206-I199-I200</f>
        <v>883819.52000000002</v>
      </c>
    </row>
    <row r="214" spans="1:9" ht="15" customHeight="1" x14ac:dyDescent="0.2">
      <c r="A214" s="58"/>
      <c r="B214" s="86" t="s">
        <v>189</v>
      </c>
      <c r="C214" s="52" t="s">
        <v>14</v>
      </c>
      <c r="D214" s="31" t="s">
        <v>15</v>
      </c>
      <c r="E214" s="31" t="s">
        <v>15</v>
      </c>
      <c r="F214" s="32" t="s">
        <v>16</v>
      </c>
      <c r="G214" s="116">
        <v>0</v>
      </c>
      <c r="H214" s="117">
        <v>0</v>
      </c>
      <c r="I214" s="48">
        <v>0</v>
      </c>
    </row>
    <row r="215" spans="1:9" ht="15" customHeight="1" x14ac:dyDescent="0.2">
      <c r="A215" s="58"/>
      <c r="B215" s="57"/>
      <c r="C215" s="52" t="s">
        <v>17</v>
      </c>
      <c r="D215" s="31" t="s">
        <v>15</v>
      </c>
      <c r="E215" s="31" t="s">
        <v>15</v>
      </c>
      <c r="F215" s="32" t="s">
        <v>18</v>
      </c>
      <c r="G215" s="118">
        <v>0</v>
      </c>
      <c r="H215" s="113">
        <v>0</v>
      </c>
      <c r="I215" s="104">
        <v>0</v>
      </c>
    </row>
    <row r="216" spans="1:9" ht="15" customHeight="1" x14ac:dyDescent="0.2">
      <c r="A216" s="58"/>
      <c r="B216" s="57"/>
      <c r="C216" s="38" t="s">
        <v>19</v>
      </c>
      <c r="D216" s="31" t="s">
        <v>15</v>
      </c>
      <c r="E216" s="31" t="s">
        <v>15</v>
      </c>
      <c r="F216" s="32" t="s">
        <v>20</v>
      </c>
      <c r="G216" s="118">
        <v>0</v>
      </c>
      <c r="H216" s="113">
        <v>0</v>
      </c>
      <c r="I216" s="104">
        <v>0</v>
      </c>
    </row>
    <row r="217" spans="1:9" ht="15" customHeight="1" x14ac:dyDescent="0.2">
      <c r="A217" s="58"/>
      <c r="B217" s="57"/>
      <c r="C217" s="38" t="s">
        <v>21</v>
      </c>
      <c r="D217" s="31" t="s">
        <v>15</v>
      </c>
      <c r="E217" s="31" t="s">
        <v>15</v>
      </c>
      <c r="F217" s="32" t="s">
        <v>22</v>
      </c>
      <c r="G217" s="118">
        <v>0</v>
      </c>
      <c r="H217" s="113">
        <v>0</v>
      </c>
      <c r="I217" s="104">
        <v>0</v>
      </c>
    </row>
    <row r="218" spans="1:9" ht="15" customHeight="1" x14ac:dyDescent="0.2">
      <c r="A218" s="58"/>
      <c r="B218" s="57"/>
      <c r="C218" s="38" t="s">
        <v>23</v>
      </c>
      <c r="D218" s="31" t="s">
        <v>15</v>
      </c>
      <c r="E218" s="31" t="s">
        <v>15</v>
      </c>
      <c r="F218" s="32" t="s">
        <v>24</v>
      </c>
      <c r="G218" s="118">
        <v>0</v>
      </c>
      <c r="H218" s="113">
        <v>0</v>
      </c>
      <c r="I218" s="104">
        <v>0</v>
      </c>
    </row>
    <row r="219" spans="1:9" ht="15" customHeight="1" x14ac:dyDescent="0.2">
      <c r="A219" s="58"/>
      <c r="B219" s="57"/>
      <c r="C219" s="38" t="s">
        <v>25</v>
      </c>
      <c r="D219" s="31" t="s">
        <v>15</v>
      </c>
      <c r="E219" s="31" t="s">
        <v>15</v>
      </c>
      <c r="F219" s="32" t="s">
        <v>26</v>
      </c>
      <c r="G219" s="118">
        <v>1003020</v>
      </c>
      <c r="H219" s="113">
        <v>1003020</v>
      </c>
      <c r="I219" s="104">
        <v>1000519.77</v>
      </c>
    </row>
    <row r="220" spans="1:9" ht="15" customHeight="1" x14ac:dyDescent="0.2">
      <c r="A220" s="58"/>
      <c r="B220" s="57"/>
      <c r="C220" s="38"/>
      <c r="D220" s="31"/>
      <c r="E220" s="31"/>
      <c r="F220" s="35" t="s">
        <v>27</v>
      </c>
      <c r="G220" s="118">
        <v>1002420</v>
      </c>
      <c r="H220" s="113">
        <v>1002420</v>
      </c>
      <c r="I220" s="104">
        <v>1000000</v>
      </c>
    </row>
    <row r="221" spans="1:9" ht="15" customHeight="1" x14ac:dyDescent="0.2">
      <c r="A221" s="58"/>
      <c r="B221" s="57"/>
      <c r="C221" s="38"/>
      <c r="D221" s="31"/>
      <c r="E221" s="31"/>
      <c r="F221" s="36" t="s">
        <v>28</v>
      </c>
      <c r="G221" s="118">
        <v>0</v>
      </c>
      <c r="H221" s="113">
        <v>0</v>
      </c>
      <c r="I221" s="104">
        <v>0</v>
      </c>
    </row>
    <row r="222" spans="1:9" ht="15" customHeight="1" x14ac:dyDescent="0.2">
      <c r="A222" s="58"/>
      <c r="B222" s="57"/>
      <c r="C222" s="38" t="s">
        <v>29</v>
      </c>
      <c r="D222" s="31" t="s">
        <v>15</v>
      </c>
      <c r="E222" s="31" t="s">
        <v>15</v>
      </c>
      <c r="F222" s="32" t="s">
        <v>30</v>
      </c>
      <c r="G222" s="118">
        <v>3100</v>
      </c>
      <c r="H222" s="113">
        <v>4760</v>
      </c>
      <c r="I222" s="104">
        <v>3823.41</v>
      </c>
    </row>
    <row r="223" spans="1:9" ht="15" customHeight="1" x14ac:dyDescent="0.2">
      <c r="A223" s="58"/>
      <c r="B223" s="57"/>
      <c r="C223" s="38" t="s">
        <v>31</v>
      </c>
      <c r="D223" s="31" t="s">
        <v>15</v>
      </c>
      <c r="E223" s="31" t="s">
        <v>15</v>
      </c>
      <c r="F223" s="32" t="s">
        <v>32</v>
      </c>
      <c r="G223" s="118">
        <v>0</v>
      </c>
      <c r="H223" s="113">
        <v>0</v>
      </c>
      <c r="I223" s="104">
        <v>0</v>
      </c>
    </row>
    <row r="224" spans="1:9" ht="15" customHeight="1" x14ac:dyDescent="0.2">
      <c r="A224" s="58"/>
      <c r="B224" s="57"/>
      <c r="C224" s="38" t="s">
        <v>33</v>
      </c>
      <c r="D224" s="31" t="s">
        <v>15</v>
      </c>
      <c r="E224" s="31" t="s">
        <v>15</v>
      </c>
      <c r="F224" s="32" t="s">
        <v>34</v>
      </c>
      <c r="G224" s="118">
        <v>0</v>
      </c>
      <c r="H224" s="113">
        <v>0</v>
      </c>
      <c r="I224" s="104">
        <v>0</v>
      </c>
    </row>
    <row r="225" spans="1:9" ht="15" customHeight="1" x14ac:dyDescent="0.2">
      <c r="A225" s="58"/>
      <c r="B225" s="57"/>
      <c r="C225" s="38" t="s">
        <v>35</v>
      </c>
      <c r="D225" s="31" t="s">
        <v>15</v>
      </c>
      <c r="E225" s="31" t="s">
        <v>15</v>
      </c>
      <c r="F225" s="32" t="s">
        <v>36</v>
      </c>
      <c r="G225" s="118">
        <v>0</v>
      </c>
      <c r="H225" s="113">
        <v>481054</v>
      </c>
      <c r="I225" s="104">
        <v>443954</v>
      </c>
    </row>
    <row r="226" spans="1:9" ht="15" customHeight="1" x14ac:dyDescent="0.2">
      <c r="A226" s="58"/>
      <c r="B226" s="57"/>
      <c r="C226" s="38"/>
      <c r="D226" s="31"/>
      <c r="E226" s="31"/>
      <c r="F226" s="35" t="s">
        <v>27</v>
      </c>
      <c r="G226" s="118">
        <v>0</v>
      </c>
      <c r="H226" s="113">
        <v>481054</v>
      </c>
      <c r="I226" s="104">
        <v>443954</v>
      </c>
    </row>
    <row r="227" spans="1:9" ht="15" customHeight="1" x14ac:dyDescent="0.2">
      <c r="A227" s="58"/>
      <c r="B227" s="57"/>
      <c r="C227" s="38"/>
      <c r="D227" s="31"/>
      <c r="E227" s="31"/>
      <c r="F227" s="36" t="s">
        <v>28</v>
      </c>
      <c r="G227" s="118">
        <v>0</v>
      </c>
      <c r="H227" s="113">
        <v>0</v>
      </c>
      <c r="I227" s="104">
        <v>0</v>
      </c>
    </row>
    <row r="228" spans="1:9" ht="15" customHeight="1" x14ac:dyDescent="0.2">
      <c r="A228" s="58"/>
      <c r="B228" s="57"/>
      <c r="C228" s="38" t="s">
        <v>37</v>
      </c>
      <c r="D228" s="31" t="s">
        <v>15</v>
      </c>
      <c r="E228" s="31" t="s">
        <v>15</v>
      </c>
      <c r="F228" s="32" t="s">
        <v>38</v>
      </c>
      <c r="G228" s="118">
        <v>0</v>
      </c>
      <c r="H228" s="113">
        <v>0</v>
      </c>
      <c r="I228" s="104">
        <v>0</v>
      </c>
    </row>
    <row r="229" spans="1:9" ht="15" customHeight="1" x14ac:dyDescent="0.2">
      <c r="A229" s="58"/>
      <c r="B229" s="57"/>
      <c r="C229" s="38" t="s">
        <v>39</v>
      </c>
      <c r="D229" s="31" t="s">
        <v>15</v>
      </c>
      <c r="E229" s="31" t="s">
        <v>15</v>
      </c>
      <c r="F229" s="32" t="s">
        <v>40</v>
      </c>
      <c r="G229" s="118">
        <v>0</v>
      </c>
      <c r="H229" s="113">
        <v>0</v>
      </c>
      <c r="I229" s="104">
        <v>0</v>
      </c>
    </row>
    <row r="230" spans="1:9" ht="15" customHeight="1" x14ac:dyDescent="0.2">
      <c r="A230" s="58"/>
      <c r="B230" s="57"/>
      <c r="C230" s="38" t="s">
        <v>41</v>
      </c>
      <c r="D230" s="31" t="s">
        <v>15</v>
      </c>
      <c r="E230" s="31" t="s">
        <v>15</v>
      </c>
      <c r="F230" s="32" t="s">
        <v>42</v>
      </c>
      <c r="G230" s="118">
        <v>0</v>
      </c>
      <c r="H230" s="113">
        <v>0</v>
      </c>
      <c r="I230" s="104">
        <v>0</v>
      </c>
    </row>
    <row r="231" spans="1:9" ht="15" customHeight="1" x14ac:dyDescent="0.2">
      <c r="A231" s="58"/>
      <c r="B231" s="57"/>
      <c r="C231" s="38" t="s">
        <v>43</v>
      </c>
      <c r="D231" s="31" t="s">
        <v>15</v>
      </c>
      <c r="E231" s="31" t="s">
        <v>15</v>
      </c>
      <c r="F231" s="32" t="s">
        <v>44</v>
      </c>
      <c r="G231" s="118">
        <v>0</v>
      </c>
      <c r="H231" s="113">
        <v>0</v>
      </c>
      <c r="I231" s="104">
        <v>0</v>
      </c>
    </row>
    <row r="232" spans="1:9" ht="15" customHeight="1" x14ac:dyDescent="0.2">
      <c r="A232" s="58"/>
      <c r="B232" s="57"/>
      <c r="C232" s="38" t="s">
        <v>45</v>
      </c>
      <c r="D232" s="31" t="s">
        <v>15</v>
      </c>
      <c r="E232" s="31" t="s">
        <v>15</v>
      </c>
      <c r="F232" s="32" t="s">
        <v>46</v>
      </c>
      <c r="G232" s="118">
        <v>0</v>
      </c>
      <c r="H232" s="113">
        <v>0</v>
      </c>
      <c r="I232" s="104">
        <v>0</v>
      </c>
    </row>
    <row r="233" spans="1:9" ht="15" customHeight="1" x14ac:dyDescent="0.2">
      <c r="A233" s="58"/>
      <c r="B233" s="57"/>
      <c r="C233" s="39" t="s">
        <v>47</v>
      </c>
      <c r="D233" s="98" t="s">
        <v>15</v>
      </c>
      <c r="E233" s="98" t="s">
        <v>15</v>
      </c>
      <c r="F233" s="40" t="s">
        <v>48</v>
      </c>
      <c r="G233" s="118">
        <v>0</v>
      </c>
      <c r="H233" s="113">
        <v>372140</v>
      </c>
      <c r="I233" s="104">
        <v>372139.78</v>
      </c>
    </row>
    <row r="234" spans="1:9" ht="15" customHeight="1" x14ac:dyDescent="0.2">
      <c r="A234" s="58"/>
      <c r="B234" s="136" t="s">
        <v>190</v>
      </c>
      <c r="C234" s="137"/>
      <c r="D234" s="137"/>
      <c r="E234" s="137"/>
      <c r="F234" s="138"/>
      <c r="G234" s="114">
        <f>+SUM(G214:G233)-G226-G227-G220-G221</f>
        <v>1006120</v>
      </c>
      <c r="H234" s="114">
        <f>+SUM(H214:H233)-H226-H227-H220-H221</f>
        <v>1860974</v>
      </c>
      <c r="I234" s="70">
        <f>+SUM(I214:I233)-I226-I227-I220-I221</f>
        <v>1820436.96</v>
      </c>
    </row>
    <row r="235" spans="1:9" ht="15" customHeight="1" thickBot="1" x14ac:dyDescent="0.25">
      <c r="A235" s="50" t="s">
        <v>191</v>
      </c>
      <c r="B235" s="50"/>
      <c r="C235" s="51"/>
      <c r="D235" s="51"/>
      <c r="E235" s="51"/>
      <c r="F235" s="51"/>
      <c r="G235" s="115">
        <f>+G24+G45+G66+G87+G108+G129+G150+G171+G192+G213+G234</f>
        <v>137893447</v>
      </c>
      <c r="H235" s="115">
        <f>+H24+H45+H66+H87+H108+H129+H150+H171+H192+H213+H234</f>
        <v>187799453</v>
      </c>
      <c r="I235" s="71">
        <f>+I24+I45+I66+I87+I108+I129+I150+I171+I192+I213+I234</f>
        <v>144546652.81999999</v>
      </c>
    </row>
    <row r="237" spans="1:9" ht="15" customHeight="1" x14ac:dyDescent="0.2">
      <c r="H237" s="55"/>
    </row>
    <row r="238" spans="1:9" ht="15" customHeight="1" x14ac:dyDescent="0.2">
      <c r="G238" s="55"/>
      <c r="H238" s="55"/>
      <c r="I238" s="55"/>
    </row>
    <row r="239" spans="1:9" ht="15" customHeight="1" x14ac:dyDescent="0.2">
      <c r="G239" s="55"/>
      <c r="H239" s="55"/>
      <c r="I239" s="55"/>
    </row>
    <row r="240" spans="1:9" ht="15" customHeight="1" x14ac:dyDescent="0.2">
      <c r="G240" s="55"/>
      <c r="H240" s="55"/>
      <c r="I240" s="55"/>
    </row>
    <row r="241" spans="7:9" ht="15" customHeight="1" x14ac:dyDescent="0.2">
      <c r="G241" s="55"/>
      <c r="H241" s="55"/>
      <c r="I241" s="55"/>
    </row>
    <row r="242" spans="7:9" ht="15" customHeight="1" x14ac:dyDescent="0.2">
      <c r="G242" s="55"/>
      <c r="H242" s="55"/>
      <c r="I242" s="55"/>
    </row>
    <row r="243" spans="7:9" ht="15" customHeight="1" x14ac:dyDescent="0.2">
      <c r="G243" s="55"/>
      <c r="H243" s="55"/>
      <c r="I243" s="55"/>
    </row>
    <row r="244" spans="7:9" ht="15" customHeight="1" x14ac:dyDescent="0.2">
      <c r="G244" s="55"/>
      <c r="H244" s="55"/>
      <c r="I244" s="55"/>
    </row>
    <row r="245" spans="7:9" ht="15" customHeight="1" x14ac:dyDescent="0.2">
      <c r="G245" s="55"/>
      <c r="H245" s="55"/>
      <c r="I245" s="55"/>
    </row>
    <row r="246" spans="7:9" ht="15" customHeight="1" x14ac:dyDescent="0.2">
      <c r="G246" s="55"/>
      <c r="H246" s="55"/>
      <c r="I246" s="55"/>
    </row>
    <row r="247" spans="7:9" ht="15" customHeight="1" x14ac:dyDescent="0.2">
      <c r="G247" s="55"/>
      <c r="H247" s="55"/>
      <c r="I247" s="55"/>
    </row>
    <row r="248" spans="7:9" ht="15" customHeight="1" x14ac:dyDescent="0.2">
      <c r="G248" s="55"/>
      <c r="H248" s="55"/>
      <c r="I248" s="55"/>
    </row>
    <row r="249" spans="7:9" ht="15" customHeight="1" x14ac:dyDescent="0.2">
      <c r="G249" s="55"/>
      <c r="H249" s="55"/>
      <c r="I249" s="55"/>
    </row>
    <row r="250" spans="7:9" ht="15" customHeight="1" x14ac:dyDescent="0.2">
      <c r="G250" s="55"/>
      <c r="H250" s="55"/>
      <c r="I250" s="55"/>
    </row>
    <row r="251" spans="7:9" ht="15" customHeight="1" x14ac:dyDescent="0.2">
      <c r="G251" s="55"/>
      <c r="H251" s="55"/>
      <c r="I251" s="55"/>
    </row>
    <row r="252" spans="7:9" ht="15" customHeight="1" x14ac:dyDescent="0.2">
      <c r="G252" s="55"/>
      <c r="H252" s="55"/>
      <c r="I252" s="55"/>
    </row>
    <row r="253" spans="7:9" ht="15" customHeight="1" x14ac:dyDescent="0.2">
      <c r="G253" s="55"/>
      <c r="H253" s="55"/>
      <c r="I253" s="55"/>
    </row>
    <row r="254" spans="7:9" ht="15" customHeight="1" x14ac:dyDescent="0.2">
      <c r="G254" s="55"/>
      <c r="H254" s="55"/>
      <c r="I254" s="55"/>
    </row>
    <row r="255" spans="7:9" ht="15" customHeight="1" x14ac:dyDescent="0.2">
      <c r="G255" s="55"/>
      <c r="H255" s="55"/>
      <c r="I255" s="55"/>
    </row>
    <row r="256" spans="7:9" ht="15" customHeight="1" x14ac:dyDescent="0.2">
      <c r="G256" s="55"/>
      <c r="H256" s="55"/>
      <c r="I256" s="55"/>
    </row>
    <row r="257" spans="7:9" ht="15" customHeight="1" x14ac:dyDescent="0.2">
      <c r="G257" s="55"/>
      <c r="H257" s="55"/>
      <c r="I257" s="55"/>
    </row>
    <row r="258" spans="7:9" ht="15" customHeight="1" x14ac:dyDescent="0.2">
      <c r="G258" s="55"/>
      <c r="H258" s="55"/>
      <c r="I258" s="55"/>
    </row>
  </sheetData>
  <mergeCells count="11">
    <mergeCell ref="B24:F24"/>
    <mergeCell ref="B45:F45"/>
    <mergeCell ref="B234:F234"/>
    <mergeCell ref="B213:F213"/>
    <mergeCell ref="B192:F192"/>
    <mergeCell ref="B171:F171"/>
    <mergeCell ref="B150:F150"/>
    <mergeCell ref="B129:F129"/>
    <mergeCell ref="B108:F108"/>
    <mergeCell ref="B87:F87"/>
    <mergeCell ref="B66:F66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 C25:E44 C46:E65 C235:E235 C214:E233 C193:E212 C172:E191 C151:E170 C130:E149 C109:E128 C88:E107 C67:E8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1:L170"/>
  <sheetViews>
    <sheetView showGridLines="0" zoomScaleNormal="100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I8" sqref="I8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6" width="7.28515625" style="21" customWidth="1"/>
    <col min="7" max="7" width="34.85546875" style="21" customWidth="1"/>
    <col min="8" max="10" width="14.28515625" style="21" customWidth="1"/>
    <col min="11" max="16384" width="23.28515625" style="21"/>
  </cols>
  <sheetData>
    <row r="1" spans="1:12" ht="15" customHeight="1" x14ac:dyDescent="0.2">
      <c r="A1" s="79" t="s">
        <v>192</v>
      </c>
      <c r="B1" s="78"/>
      <c r="C1" s="78"/>
      <c r="D1" s="78"/>
      <c r="E1" s="78"/>
      <c r="F1" s="78"/>
      <c r="G1" s="78"/>
      <c r="H1" s="78"/>
      <c r="I1" s="78"/>
      <c r="J1" s="78"/>
    </row>
    <row r="2" spans="1:12" ht="15" customHeight="1" thickBot="1" x14ac:dyDescent="0.25">
      <c r="B2" s="22"/>
      <c r="C2" s="22"/>
      <c r="D2" s="22"/>
      <c r="E2" s="22"/>
      <c r="F2" s="22"/>
      <c r="G2" s="22"/>
      <c r="J2" s="77" t="s">
        <v>2</v>
      </c>
    </row>
    <row r="3" spans="1:12" ht="31.5" customHeight="1" thickBot="1" x14ac:dyDescent="0.25">
      <c r="A3" s="72" t="s">
        <v>3</v>
      </c>
      <c r="B3" s="72" t="s">
        <v>4</v>
      </c>
      <c r="C3" s="72" t="s">
        <v>52</v>
      </c>
      <c r="D3" s="73" t="s">
        <v>53</v>
      </c>
      <c r="E3" s="72" t="s">
        <v>54</v>
      </c>
      <c r="F3" s="72" t="s">
        <v>55</v>
      </c>
      <c r="G3" s="72" t="s">
        <v>8</v>
      </c>
      <c r="H3" s="73" t="s">
        <v>56</v>
      </c>
      <c r="I3" s="73" t="s">
        <v>57</v>
      </c>
      <c r="J3" s="73" t="s">
        <v>58</v>
      </c>
    </row>
    <row r="4" spans="1:12" s="22" customFormat="1" ht="15" customHeight="1" x14ac:dyDescent="0.2">
      <c r="A4" s="155" t="s">
        <v>168</v>
      </c>
      <c r="B4" s="83" t="s">
        <v>169</v>
      </c>
      <c r="C4" s="52" t="s">
        <v>14</v>
      </c>
      <c r="D4" s="31" t="s">
        <v>15</v>
      </c>
      <c r="E4" s="31" t="s">
        <v>15</v>
      </c>
      <c r="F4" s="31" t="s">
        <v>15</v>
      </c>
      <c r="G4" s="32" t="s">
        <v>59</v>
      </c>
      <c r="H4" s="110">
        <v>2023637</v>
      </c>
      <c r="I4" s="113">
        <v>2449471</v>
      </c>
      <c r="J4" s="28">
        <v>2392916.84</v>
      </c>
      <c r="K4" s="29"/>
    </row>
    <row r="5" spans="1:12" s="22" customFormat="1" ht="15" customHeight="1" x14ac:dyDescent="0.2">
      <c r="A5" s="155"/>
      <c r="B5" s="30"/>
      <c r="C5" s="52" t="s">
        <v>17</v>
      </c>
      <c r="D5" s="31" t="s">
        <v>15</v>
      </c>
      <c r="E5" s="31" t="s">
        <v>15</v>
      </c>
      <c r="F5" s="31" t="s">
        <v>15</v>
      </c>
      <c r="G5" s="32" t="s">
        <v>60</v>
      </c>
      <c r="H5" s="112">
        <v>441381</v>
      </c>
      <c r="I5" s="113">
        <v>2718693</v>
      </c>
      <c r="J5" s="104">
        <v>2216561.3200000003</v>
      </c>
    </row>
    <row r="6" spans="1:12" s="22" customFormat="1" ht="15" customHeight="1" x14ac:dyDescent="0.2">
      <c r="A6" s="155"/>
      <c r="B6" s="30"/>
      <c r="C6" s="38" t="s">
        <v>19</v>
      </c>
      <c r="D6" s="31" t="s">
        <v>15</v>
      </c>
      <c r="E6" s="31" t="s">
        <v>15</v>
      </c>
      <c r="F6" s="31" t="s">
        <v>15</v>
      </c>
      <c r="G6" s="32" t="s">
        <v>61</v>
      </c>
      <c r="H6" s="112">
        <v>0</v>
      </c>
      <c r="I6" s="113">
        <v>0</v>
      </c>
      <c r="J6" s="104">
        <v>0</v>
      </c>
      <c r="K6" s="29"/>
    </row>
    <row r="7" spans="1:12" s="22" customFormat="1" ht="15" customHeight="1" x14ac:dyDescent="0.2">
      <c r="A7" s="155"/>
      <c r="B7" s="30"/>
      <c r="C7" s="38" t="s">
        <v>21</v>
      </c>
      <c r="D7" s="31" t="s">
        <v>15</v>
      </c>
      <c r="E7" s="31" t="s">
        <v>15</v>
      </c>
      <c r="F7" s="31" t="s">
        <v>15</v>
      </c>
      <c r="G7" s="32" t="s">
        <v>26</v>
      </c>
      <c r="H7" s="112">
        <v>18000</v>
      </c>
      <c r="I7" s="113">
        <v>6471445</v>
      </c>
      <c r="J7" s="104">
        <v>5639147.8600000003</v>
      </c>
      <c r="K7" s="29"/>
    </row>
    <row r="8" spans="1:12" s="22" customFormat="1" ht="15" customHeight="1" x14ac:dyDescent="0.2">
      <c r="A8" s="30"/>
      <c r="B8" s="30"/>
      <c r="C8" s="38" t="s">
        <v>23</v>
      </c>
      <c r="D8" s="31" t="s">
        <v>15</v>
      </c>
      <c r="E8" s="31" t="s">
        <v>15</v>
      </c>
      <c r="F8" s="31" t="s">
        <v>15</v>
      </c>
      <c r="G8" s="32" t="s">
        <v>62</v>
      </c>
      <c r="H8" s="112">
        <v>0</v>
      </c>
      <c r="I8" s="113">
        <v>0</v>
      </c>
      <c r="J8" s="104">
        <v>0</v>
      </c>
      <c r="K8" s="29"/>
    </row>
    <row r="9" spans="1:12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1" t="s">
        <v>15</v>
      </c>
      <c r="G9" s="32" t="s">
        <v>63</v>
      </c>
      <c r="H9" s="112">
        <v>0</v>
      </c>
      <c r="I9" s="113">
        <v>150</v>
      </c>
      <c r="J9" s="104">
        <v>150</v>
      </c>
      <c r="K9" s="29"/>
    </row>
    <row r="10" spans="1:12" s="22" customFormat="1" ht="15" customHeight="1" x14ac:dyDescent="0.2">
      <c r="A10" s="30"/>
      <c r="B10" s="30"/>
      <c r="C10" s="38" t="s">
        <v>29</v>
      </c>
      <c r="D10" s="31" t="s">
        <v>15</v>
      </c>
      <c r="E10" s="31" t="s">
        <v>15</v>
      </c>
      <c r="F10" s="31" t="s">
        <v>15</v>
      </c>
      <c r="G10" s="32" t="s">
        <v>64</v>
      </c>
      <c r="H10" s="112">
        <v>24000</v>
      </c>
      <c r="I10" s="113">
        <v>1771111</v>
      </c>
      <c r="J10" s="104">
        <v>74651.55</v>
      </c>
      <c r="K10" s="29"/>
    </row>
    <row r="11" spans="1:12" s="22" customFormat="1" ht="15" customHeight="1" x14ac:dyDescent="0.2">
      <c r="A11" s="30"/>
      <c r="B11" s="30"/>
      <c r="C11" s="38" t="s">
        <v>31</v>
      </c>
      <c r="D11" s="31" t="s">
        <v>15</v>
      </c>
      <c r="E11" s="31" t="s">
        <v>15</v>
      </c>
      <c r="F11" s="31" t="s">
        <v>15</v>
      </c>
      <c r="G11" s="32" t="s">
        <v>36</v>
      </c>
      <c r="H11" s="112">
        <v>0</v>
      </c>
      <c r="I11" s="113">
        <v>1149761</v>
      </c>
      <c r="J11" s="104">
        <v>803427.12</v>
      </c>
      <c r="K11" s="34"/>
      <c r="L11" s="34"/>
    </row>
    <row r="12" spans="1:12" s="22" customFormat="1" ht="15" customHeight="1" x14ac:dyDescent="0.2">
      <c r="A12" s="30"/>
      <c r="B12" s="30"/>
      <c r="C12" s="38" t="s">
        <v>33</v>
      </c>
      <c r="D12" s="31" t="s">
        <v>15</v>
      </c>
      <c r="E12" s="31" t="s">
        <v>15</v>
      </c>
      <c r="F12" s="31" t="s">
        <v>15</v>
      </c>
      <c r="G12" s="32" t="s">
        <v>38</v>
      </c>
      <c r="H12" s="112">
        <v>0</v>
      </c>
      <c r="I12" s="113">
        <v>0</v>
      </c>
      <c r="J12" s="104">
        <v>0</v>
      </c>
      <c r="K12" s="29"/>
    </row>
    <row r="13" spans="1:12" s="22" customFormat="1" ht="15" customHeight="1" x14ac:dyDescent="0.2">
      <c r="A13" s="30"/>
      <c r="B13" s="57"/>
      <c r="C13" s="38" t="s">
        <v>35</v>
      </c>
      <c r="D13" s="31" t="s">
        <v>15</v>
      </c>
      <c r="E13" s="31" t="s">
        <v>15</v>
      </c>
      <c r="F13" s="31" t="s">
        <v>15</v>
      </c>
      <c r="G13" s="32" t="s">
        <v>40</v>
      </c>
      <c r="H13" s="112">
        <v>0</v>
      </c>
      <c r="I13" s="113">
        <v>0</v>
      </c>
      <c r="J13" s="104">
        <v>0</v>
      </c>
      <c r="K13" s="29"/>
    </row>
    <row r="14" spans="1:12" s="22" customFormat="1" ht="15" customHeight="1" x14ac:dyDescent="0.2">
      <c r="A14" s="30"/>
      <c r="B14" s="57"/>
      <c r="C14" s="39" t="s">
        <v>37</v>
      </c>
      <c r="D14" s="98" t="s">
        <v>15</v>
      </c>
      <c r="E14" s="98" t="s">
        <v>15</v>
      </c>
      <c r="F14" s="98" t="s">
        <v>15</v>
      </c>
      <c r="G14" s="40" t="s">
        <v>65</v>
      </c>
      <c r="H14" s="112">
        <v>0</v>
      </c>
      <c r="I14" s="113">
        <v>0</v>
      </c>
      <c r="J14" s="104">
        <v>0</v>
      </c>
      <c r="K14" s="29"/>
    </row>
    <row r="15" spans="1:12" s="22" customFormat="1" ht="15" customHeight="1" x14ac:dyDescent="0.2">
      <c r="A15" s="30"/>
      <c r="B15" s="136" t="s">
        <v>170</v>
      </c>
      <c r="C15" s="137"/>
      <c r="D15" s="137"/>
      <c r="E15" s="137"/>
      <c r="F15" s="137"/>
      <c r="G15" s="138"/>
      <c r="H15" s="119">
        <f>+SUM(H4:H14)</f>
        <v>2507018</v>
      </c>
      <c r="I15" s="114">
        <f>+SUM(I4:I14)</f>
        <v>14560631</v>
      </c>
      <c r="J15" s="70">
        <f>+SUM(J4:J14)</f>
        <v>11126854.689999999</v>
      </c>
      <c r="K15" s="29"/>
    </row>
    <row r="16" spans="1:12" s="22" customFormat="1" ht="15" customHeight="1" x14ac:dyDescent="0.2">
      <c r="A16" s="30"/>
      <c r="B16" s="87" t="s">
        <v>171</v>
      </c>
      <c r="C16" s="52" t="s">
        <v>14</v>
      </c>
      <c r="D16" s="31" t="s">
        <v>15</v>
      </c>
      <c r="E16" s="31" t="s">
        <v>15</v>
      </c>
      <c r="F16" s="31" t="s">
        <v>15</v>
      </c>
      <c r="G16" s="32" t="s">
        <v>59</v>
      </c>
      <c r="H16" s="116">
        <v>3174500</v>
      </c>
      <c r="I16" s="117">
        <v>3218718</v>
      </c>
      <c r="J16" s="48">
        <v>3080280.27</v>
      </c>
      <c r="K16" s="49"/>
    </row>
    <row r="17" spans="1:11" s="22" customFormat="1" ht="15" customHeight="1" x14ac:dyDescent="0.2">
      <c r="A17" s="30"/>
      <c r="B17" s="57"/>
      <c r="C17" s="52" t="s">
        <v>17</v>
      </c>
      <c r="D17" s="31" t="s">
        <v>15</v>
      </c>
      <c r="E17" s="31" t="s">
        <v>15</v>
      </c>
      <c r="F17" s="31" t="s">
        <v>15</v>
      </c>
      <c r="G17" s="32" t="s">
        <v>60</v>
      </c>
      <c r="H17" s="118">
        <v>2422640</v>
      </c>
      <c r="I17" s="113">
        <v>3229521</v>
      </c>
      <c r="J17" s="104">
        <v>2278668.5699999998</v>
      </c>
      <c r="K17" s="29"/>
    </row>
    <row r="18" spans="1:11" s="22" customFormat="1" ht="15" customHeight="1" x14ac:dyDescent="0.2">
      <c r="A18" s="30"/>
      <c r="B18" s="57"/>
      <c r="C18" s="38" t="s">
        <v>19</v>
      </c>
      <c r="D18" s="31" t="s">
        <v>15</v>
      </c>
      <c r="E18" s="31" t="s">
        <v>15</v>
      </c>
      <c r="F18" s="31" t="s">
        <v>15</v>
      </c>
      <c r="G18" s="32" t="s">
        <v>61</v>
      </c>
      <c r="H18" s="118">
        <v>19000</v>
      </c>
      <c r="I18" s="113">
        <v>7000</v>
      </c>
      <c r="J18" s="104">
        <v>4770.25</v>
      </c>
      <c r="K18" s="29"/>
    </row>
    <row r="19" spans="1:11" s="22" customFormat="1" ht="15" customHeight="1" x14ac:dyDescent="0.2">
      <c r="A19" s="30"/>
      <c r="B19" s="57"/>
      <c r="C19" s="38" t="s">
        <v>21</v>
      </c>
      <c r="D19" s="31" t="s">
        <v>15</v>
      </c>
      <c r="E19" s="31" t="s">
        <v>15</v>
      </c>
      <c r="F19" s="31" t="s">
        <v>15</v>
      </c>
      <c r="G19" s="32" t="s">
        <v>26</v>
      </c>
      <c r="H19" s="118">
        <v>6500</v>
      </c>
      <c r="I19" s="113">
        <v>15000</v>
      </c>
      <c r="J19" s="104">
        <v>13173.35</v>
      </c>
      <c r="K19" s="29"/>
    </row>
    <row r="20" spans="1:11" s="22" customFormat="1" ht="15" customHeight="1" x14ac:dyDescent="0.2">
      <c r="A20" s="30"/>
      <c r="B20" s="57"/>
      <c r="C20" s="38" t="s">
        <v>23</v>
      </c>
      <c r="D20" s="31" t="s">
        <v>15</v>
      </c>
      <c r="E20" s="31" t="s">
        <v>15</v>
      </c>
      <c r="F20" s="31" t="s">
        <v>15</v>
      </c>
      <c r="G20" s="32" t="s">
        <v>62</v>
      </c>
      <c r="H20" s="118">
        <v>0</v>
      </c>
      <c r="I20" s="113">
        <v>0</v>
      </c>
      <c r="J20" s="104">
        <v>0</v>
      </c>
    </row>
    <row r="21" spans="1:11" s="22" customFormat="1" ht="15" customHeight="1" x14ac:dyDescent="0.2">
      <c r="A21" s="30"/>
      <c r="B21" s="57"/>
      <c r="C21" s="38" t="s">
        <v>25</v>
      </c>
      <c r="D21" s="31" t="s">
        <v>15</v>
      </c>
      <c r="E21" s="31" t="s">
        <v>15</v>
      </c>
      <c r="F21" s="31" t="s">
        <v>15</v>
      </c>
      <c r="G21" s="32" t="s">
        <v>63</v>
      </c>
      <c r="H21" s="118">
        <v>3600</v>
      </c>
      <c r="I21" s="113">
        <v>3600</v>
      </c>
      <c r="J21" s="104">
        <v>1602.41</v>
      </c>
    </row>
    <row r="22" spans="1:11" s="22" customFormat="1" ht="15" customHeight="1" x14ac:dyDescent="0.2">
      <c r="A22" s="30"/>
      <c r="B22" s="57"/>
      <c r="C22" s="38" t="s">
        <v>29</v>
      </c>
      <c r="D22" s="31" t="s">
        <v>15</v>
      </c>
      <c r="E22" s="31" t="s">
        <v>15</v>
      </c>
      <c r="F22" s="31" t="s">
        <v>15</v>
      </c>
      <c r="G22" s="32" t="s">
        <v>64</v>
      </c>
      <c r="H22" s="118">
        <v>0</v>
      </c>
      <c r="I22" s="113">
        <v>126201</v>
      </c>
      <c r="J22" s="104">
        <v>73699.94</v>
      </c>
    </row>
    <row r="23" spans="1:11" s="22" customFormat="1" ht="15" customHeight="1" x14ac:dyDescent="0.2">
      <c r="A23" s="30"/>
      <c r="B23" s="57"/>
      <c r="C23" s="38" t="s">
        <v>31</v>
      </c>
      <c r="D23" s="31" t="s">
        <v>15</v>
      </c>
      <c r="E23" s="31" t="s">
        <v>15</v>
      </c>
      <c r="F23" s="31" t="s">
        <v>15</v>
      </c>
      <c r="G23" s="32" t="s">
        <v>36</v>
      </c>
      <c r="H23" s="118">
        <v>0</v>
      </c>
      <c r="I23" s="113">
        <v>0</v>
      </c>
      <c r="J23" s="104">
        <v>0</v>
      </c>
    </row>
    <row r="24" spans="1:11" s="22" customFormat="1" ht="15" customHeight="1" x14ac:dyDescent="0.2">
      <c r="A24" s="30"/>
      <c r="B24" s="57"/>
      <c r="C24" s="38" t="s">
        <v>33</v>
      </c>
      <c r="D24" s="31" t="s">
        <v>15</v>
      </c>
      <c r="E24" s="31" t="s">
        <v>15</v>
      </c>
      <c r="F24" s="31" t="s">
        <v>15</v>
      </c>
      <c r="G24" s="32" t="s">
        <v>38</v>
      </c>
      <c r="H24" s="118">
        <v>0</v>
      </c>
      <c r="I24" s="113">
        <v>0</v>
      </c>
      <c r="J24" s="104">
        <v>0</v>
      </c>
    </row>
    <row r="25" spans="1:11" s="22" customFormat="1" ht="15" customHeight="1" x14ac:dyDescent="0.2">
      <c r="A25" s="30"/>
      <c r="B25" s="57"/>
      <c r="C25" s="38" t="s">
        <v>35</v>
      </c>
      <c r="D25" s="31" t="s">
        <v>15</v>
      </c>
      <c r="E25" s="31" t="s">
        <v>15</v>
      </c>
      <c r="F25" s="31" t="s">
        <v>15</v>
      </c>
      <c r="G25" s="32" t="s">
        <v>40</v>
      </c>
      <c r="H25" s="118">
        <v>0</v>
      </c>
      <c r="I25" s="113">
        <v>0</v>
      </c>
      <c r="J25" s="104">
        <v>0</v>
      </c>
    </row>
    <row r="26" spans="1:11" s="22" customFormat="1" ht="15" customHeight="1" x14ac:dyDescent="0.2">
      <c r="A26" s="30"/>
      <c r="B26" s="57"/>
      <c r="C26" s="39" t="s">
        <v>37</v>
      </c>
      <c r="D26" s="98" t="s">
        <v>15</v>
      </c>
      <c r="E26" s="98" t="s">
        <v>15</v>
      </c>
      <c r="F26" s="98" t="s">
        <v>15</v>
      </c>
      <c r="G26" s="40" t="s">
        <v>65</v>
      </c>
      <c r="H26" s="118">
        <v>0</v>
      </c>
      <c r="I26" s="113">
        <v>0</v>
      </c>
      <c r="J26" s="104">
        <v>0</v>
      </c>
    </row>
    <row r="27" spans="1:11" ht="15" customHeight="1" x14ac:dyDescent="0.2">
      <c r="A27" s="30"/>
      <c r="B27" s="136" t="s">
        <v>172</v>
      </c>
      <c r="C27" s="137"/>
      <c r="D27" s="137"/>
      <c r="E27" s="137"/>
      <c r="F27" s="137"/>
      <c r="G27" s="138"/>
      <c r="H27" s="119">
        <f>+SUM(H16:H26)</f>
        <v>5626240</v>
      </c>
      <c r="I27" s="114">
        <f>+SUM(I16:I26)</f>
        <v>6600040</v>
      </c>
      <c r="J27" s="70">
        <f>+SUM(J16:J26)</f>
        <v>5452194.79</v>
      </c>
    </row>
    <row r="28" spans="1:11" ht="15" customHeight="1" x14ac:dyDescent="0.2">
      <c r="A28" s="30"/>
      <c r="B28" s="87" t="s">
        <v>173</v>
      </c>
      <c r="C28" s="52" t="s">
        <v>14</v>
      </c>
      <c r="D28" s="31" t="s">
        <v>15</v>
      </c>
      <c r="E28" s="31" t="s">
        <v>15</v>
      </c>
      <c r="F28" s="31" t="s">
        <v>15</v>
      </c>
      <c r="G28" s="32" t="s">
        <v>59</v>
      </c>
      <c r="H28" s="116">
        <v>25879910</v>
      </c>
      <c r="I28" s="117">
        <v>29074619</v>
      </c>
      <c r="J28" s="48">
        <v>28227364.990000002</v>
      </c>
    </row>
    <row r="29" spans="1:11" ht="15" customHeight="1" x14ac:dyDescent="0.2">
      <c r="A29" s="30"/>
      <c r="B29" s="57"/>
      <c r="C29" s="52" t="s">
        <v>17</v>
      </c>
      <c r="D29" s="31" t="s">
        <v>15</v>
      </c>
      <c r="E29" s="31" t="s">
        <v>15</v>
      </c>
      <c r="F29" s="31" t="s">
        <v>15</v>
      </c>
      <c r="G29" s="32" t="s">
        <v>60</v>
      </c>
      <c r="H29" s="118">
        <v>37648110</v>
      </c>
      <c r="I29" s="113">
        <v>54905325</v>
      </c>
      <c r="J29" s="104">
        <v>33241541.479999997</v>
      </c>
    </row>
    <row r="30" spans="1:11" ht="15" customHeight="1" x14ac:dyDescent="0.2">
      <c r="A30" s="30"/>
      <c r="B30" s="57"/>
      <c r="C30" s="38" t="s">
        <v>19</v>
      </c>
      <c r="D30" s="31" t="s">
        <v>15</v>
      </c>
      <c r="E30" s="31" t="s">
        <v>15</v>
      </c>
      <c r="F30" s="31" t="s">
        <v>15</v>
      </c>
      <c r="G30" s="32" t="s">
        <v>61</v>
      </c>
      <c r="H30" s="118">
        <v>640000</v>
      </c>
      <c r="I30" s="113">
        <v>899319</v>
      </c>
      <c r="J30" s="104">
        <v>676885.02</v>
      </c>
    </row>
    <row r="31" spans="1:11" ht="15" customHeight="1" x14ac:dyDescent="0.2">
      <c r="A31" s="30"/>
      <c r="B31" s="57"/>
      <c r="C31" s="38" t="s">
        <v>21</v>
      </c>
      <c r="D31" s="31" t="s">
        <v>15</v>
      </c>
      <c r="E31" s="31" t="s">
        <v>15</v>
      </c>
      <c r="F31" s="31" t="s">
        <v>15</v>
      </c>
      <c r="G31" s="32" t="s">
        <v>26</v>
      </c>
      <c r="H31" s="118">
        <v>16000</v>
      </c>
      <c r="I31" s="113">
        <v>19481</v>
      </c>
      <c r="J31" s="104">
        <v>19480.09</v>
      </c>
    </row>
    <row r="32" spans="1:11" ht="15" customHeight="1" x14ac:dyDescent="0.2">
      <c r="A32" s="30"/>
      <c r="B32" s="57"/>
      <c r="C32" s="38" t="s">
        <v>23</v>
      </c>
      <c r="D32" s="31" t="s">
        <v>15</v>
      </c>
      <c r="E32" s="31" t="s">
        <v>15</v>
      </c>
      <c r="F32" s="31" t="s">
        <v>15</v>
      </c>
      <c r="G32" s="32" t="s">
        <v>62</v>
      </c>
      <c r="H32" s="118">
        <v>0</v>
      </c>
      <c r="I32" s="113">
        <v>0</v>
      </c>
      <c r="J32" s="104">
        <v>0</v>
      </c>
    </row>
    <row r="33" spans="1:10" ht="15" customHeight="1" x14ac:dyDescent="0.2">
      <c r="A33" s="30"/>
      <c r="B33" s="57"/>
      <c r="C33" s="38" t="s">
        <v>25</v>
      </c>
      <c r="D33" s="31" t="s">
        <v>15</v>
      </c>
      <c r="E33" s="31" t="s">
        <v>15</v>
      </c>
      <c r="F33" s="31" t="s">
        <v>15</v>
      </c>
      <c r="G33" s="32" t="s">
        <v>63</v>
      </c>
      <c r="H33" s="118">
        <v>3700</v>
      </c>
      <c r="I33" s="113">
        <v>12345</v>
      </c>
      <c r="J33" s="104">
        <v>12344.48</v>
      </c>
    </row>
    <row r="34" spans="1:10" ht="15" customHeight="1" x14ac:dyDescent="0.2">
      <c r="A34" s="30"/>
      <c r="B34" s="57"/>
      <c r="C34" s="38" t="s">
        <v>29</v>
      </c>
      <c r="D34" s="31" t="s">
        <v>15</v>
      </c>
      <c r="E34" s="31" t="s">
        <v>15</v>
      </c>
      <c r="F34" s="31" t="s">
        <v>15</v>
      </c>
      <c r="G34" s="32" t="s">
        <v>64</v>
      </c>
      <c r="H34" s="118">
        <v>0</v>
      </c>
      <c r="I34" s="113">
        <v>781008</v>
      </c>
      <c r="J34" s="104">
        <v>98192</v>
      </c>
    </row>
    <row r="35" spans="1:10" ht="15" customHeight="1" x14ac:dyDescent="0.2">
      <c r="A35" s="30"/>
      <c r="B35" s="57"/>
      <c r="C35" s="38" t="s">
        <v>31</v>
      </c>
      <c r="D35" s="31" t="s">
        <v>15</v>
      </c>
      <c r="E35" s="31" t="s">
        <v>15</v>
      </c>
      <c r="F35" s="31" t="s">
        <v>15</v>
      </c>
      <c r="G35" s="32" t="s">
        <v>36</v>
      </c>
      <c r="H35" s="118">
        <v>0</v>
      </c>
      <c r="I35" s="113">
        <v>0</v>
      </c>
      <c r="J35" s="104">
        <v>0</v>
      </c>
    </row>
    <row r="36" spans="1:10" ht="15" customHeight="1" x14ac:dyDescent="0.2">
      <c r="A36" s="30"/>
      <c r="B36" s="57"/>
      <c r="C36" s="38" t="s">
        <v>33</v>
      </c>
      <c r="D36" s="31" t="s">
        <v>15</v>
      </c>
      <c r="E36" s="31" t="s">
        <v>15</v>
      </c>
      <c r="F36" s="31" t="s">
        <v>15</v>
      </c>
      <c r="G36" s="32" t="s">
        <v>38</v>
      </c>
      <c r="H36" s="118">
        <v>0</v>
      </c>
      <c r="I36" s="113">
        <v>0</v>
      </c>
      <c r="J36" s="104">
        <v>0</v>
      </c>
    </row>
    <row r="37" spans="1:10" ht="15" customHeight="1" x14ac:dyDescent="0.2">
      <c r="A37" s="30"/>
      <c r="B37" s="57"/>
      <c r="C37" s="38" t="s">
        <v>35</v>
      </c>
      <c r="D37" s="31" t="s">
        <v>15</v>
      </c>
      <c r="E37" s="31" t="s">
        <v>15</v>
      </c>
      <c r="F37" s="31" t="s">
        <v>15</v>
      </c>
      <c r="G37" s="32" t="s">
        <v>40</v>
      </c>
      <c r="H37" s="118">
        <v>0</v>
      </c>
      <c r="I37" s="113">
        <v>0</v>
      </c>
      <c r="J37" s="104">
        <v>0</v>
      </c>
    </row>
    <row r="38" spans="1:10" ht="15" customHeight="1" x14ac:dyDescent="0.2">
      <c r="A38" s="30"/>
      <c r="B38" s="57"/>
      <c r="C38" s="39" t="s">
        <v>37</v>
      </c>
      <c r="D38" s="98" t="s">
        <v>15</v>
      </c>
      <c r="E38" s="98" t="s">
        <v>15</v>
      </c>
      <c r="F38" s="98" t="s">
        <v>15</v>
      </c>
      <c r="G38" s="40" t="s">
        <v>65</v>
      </c>
      <c r="H38" s="118">
        <v>0</v>
      </c>
      <c r="I38" s="113">
        <v>0</v>
      </c>
      <c r="J38" s="104">
        <v>0</v>
      </c>
    </row>
    <row r="39" spans="1:10" ht="15" customHeight="1" x14ac:dyDescent="0.2">
      <c r="A39" s="30"/>
      <c r="B39" s="136" t="s">
        <v>174</v>
      </c>
      <c r="C39" s="137"/>
      <c r="D39" s="137"/>
      <c r="E39" s="137"/>
      <c r="F39" s="137"/>
      <c r="G39" s="138"/>
      <c r="H39" s="119">
        <f>+SUM(H28:H38)</f>
        <v>64187720</v>
      </c>
      <c r="I39" s="114">
        <f>+SUM(I28:I38)</f>
        <v>85692097</v>
      </c>
      <c r="J39" s="70">
        <f>+SUM(J28:J38)</f>
        <v>62275808.060000002</v>
      </c>
    </row>
    <row r="40" spans="1:10" ht="15" customHeight="1" x14ac:dyDescent="0.2">
      <c r="A40" s="58"/>
      <c r="B40" s="87" t="s">
        <v>175</v>
      </c>
      <c r="C40" s="52" t="s">
        <v>14</v>
      </c>
      <c r="D40" s="31" t="s">
        <v>15</v>
      </c>
      <c r="E40" s="31" t="s">
        <v>15</v>
      </c>
      <c r="F40" s="31" t="s">
        <v>15</v>
      </c>
      <c r="G40" s="32" t="s">
        <v>59</v>
      </c>
      <c r="H40" s="116">
        <v>10868006</v>
      </c>
      <c r="I40" s="117">
        <v>11649950</v>
      </c>
      <c r="J40" s="48">
        <v>10750805.729999999</v>
      </c>
    </row>
    <row r="41" spans="1:10" ht="15" customHeight="1" x14ac:dyDescent="0.2">
      <c r="A41" s="30"/>
      <c r="B41" s="57"/>
      <c r="C41" s="52" t="s">
        <v>17</v>
      </c>
      <c r="D41" s="31" t="s">
        <v>15</v>
      </c>
      <c r="E41" s="31" t="s">
        <v>15</v>
      </c>
      <c r="F41" s="31" t="s">
        <v>15</v>
      </c>
      <c r="G41" s="32" t="s">
        <v>60</v>
      </c>
      <c r="H41" s="118">
        <v>16002744</v>
      </c>
      <c r="I41" s="113">
        <v>21040422</v>
      </c>
      <c r="J41" s="104">
        <v>12625390.840000002</v>
      </c>
    </row>
    <row r="42" spans="1:10" ht="15" customHeight="1" x14ac:dyDescent="0.2">
      <c r="A42" s="30"/>
      <c r="B42" s="57"/>
      <c r="C42" s="38" t="s">
        <v>19</v>
      </c>
      <c r="D42" s="31" t="s">
        <v>15</v>
      </c>
      <c r="E42" s="31" t="s">
        <v>15</v>
      </c>
      <c r="F42" s="31" t="s">
        <v>15</v>
      </c>
      <c r="G42" s="32" t="s">
        <v>61</v>
      </c>
      <c r="H42" s="118">
        <v>103100</v>
      </c>
      <c r="I42" s="113">
        <v>218704</v>
      </c>
      <c r="J42" s="104">
        <v>179766.12</v>
      </c>
    </row>
    <row r="43" spans="1:10" ht="15" customHeight="1" x14ac:dyDescent="0.2">
      <c r="A43" s="30"/>
      <c r="B43" s="57"/>
      <c r="C43" s="38" t="s">
        <v>21</v>
      </c>
      <c r="D43" s="31" t="s">
        <v>15</v>
      </c>
      <c r="E43" s="31" t="s">
        <v>15</v>
      </c>
      <c r="F43" s="31" t="s">
        <v>15</v>
      </c>
      <c r="G43" s="32" t="s">
        <v>26</v>
      </c>
      <c r="H43" s="118">
        <v>20500</v>
      </c>
      <c r="I43" s="113">
        <v>27500</v>
      </c>
      <c r="J43" s="104">
        <v>20787.91</v>
      </c>
    </row>
    <row r="44" spans="1:10" ht="15" customHeight="1" x14ac:dyDescent="0.2">
      <c r="A44" s="30"/>
      <c r="B44" s="57"/>
      <c r="C44" s="38" t="s">
        <v>23</v>
      </c>
      <c r="D44" s="31" t="s">
        <v>15</v>
      </c>
      <c r="E44" s="31" t="s">
        <v>15</v>
      </c>
      <c r="F44" s="31" t="s">
        <v>15</v>
      </c>
      <c r="G44" s="32" t="s">
        <v>62</v>
      </c>
      <c r="H44" s="118">
        <v>0</v>
      </c>
      <c r="I44" s="113">
        <v>0</v>
      </c>
      <c r="J44" s="104">
        <v>0</v>
      </c>
    </row>
    <row r="45" spans="1:10" ht="15" customHeight="1" x14ac:dyDescent="0.2">
      <c r="A45" s="30"/>
      <c r="B45" s="57"/>
      <c r="C45" s="38" t="s">
        <v>25</v>
      </c>
      <c r="D45" s="31" t="s">
        <v>15</v>
      </c>
      <c r="E45" s="31" t="s">
        <v>15</v>
      </c>
      <c r="F45" s="31" t="s">
        <v>15</v>
      </c>
      <c r="G45" s="32" t="s">
        <v>63</v>
      </c>
      <c r="H45" s="118">
        <v>46000</v>
      </c>
      <c r="I45" s="113">
        <v>55974</v>
      </c>
      <c r="J45" s="104">
        <v>23461.99</v>
      </c>
    </row>
    <row r="46" spans="1:10" ht="15" customHeight="1" x14ac:dyDescent="0.2">
      <c r="A46" s="30"/>
      <c r="B46" s="57"/>
      <c r="C46" s="38" t="s">
        <v>29</v>
      </c>
      <c r="D46" s="31" t="s">
        <v>15</v>
      </c>
      <c r="E46" s="31" t="s">
        <v>15</v>
      </c>
      <c r="F46" s="31" t="s">
        <v>15</v>
      </c>
      <c r="G46" s="32" t="s">
        <v>64</v>
      </c>
      <c r="H46" s="118">
        <v>0</v>
      </c>
      <c r="I46" s="113">
        <v>693259</v>
      </c>
      <c r="J46" s="104">
        <v>95730.98</v>
      </c>
    </row>
    <row r="47" spans="1:10" ht="15" customHeight="1" x14ac:dyDescent="0.2">
      <c r="A47" s="30"/>
      <c r="B47" s="57"/>
      <c r="C47" s="38" t="s">
        <v>31</v>
      </c>
      <c r="D47" s="31" t="s">
        <v>15</v>
      </c>
      <c r="E47" s="31" t="s">
        <v>15</v>
      </c>
      <c r="F47" s="31" t="s">
        <v>15</v>
      </c>
      <c r="G47" s="32" t="s">
        <v>36</v>
      </c>
      <c r="H47" s="118">
        <v>0</v>
      </c>
      <c r="I47" s="113">
        <v>0</v>
      </c>
      <c r="J47" s="104">
        <v>0</v>
      </c>
    </row>
    <row r="48" spans="1:10" ht="15" customHeight="1" x14ac:dyDescent="0.2">
      <c r="A48" s="30"/>
      <c r="B48" s="57"/>
      <c r="C48" s="38" t="s">
        <v>33</v>
      </c>
      <c r="D48" s="31" t="s">
        <v>15</v>
      </c>
      <c r="E48" s="31" t="s">
        <v>15</v>
      </c>
      <c r="F48" s="31" t="s">
        <v>15</v>
      </c>
      <c r="G48" s="32" t="s">
        <v>38</v>
      </c>
      <c r="H48" s="118">
        <v>0</v>
      </c>
      <c r="I48" s="113">
        <v>0</v>
      </c>
      <c r="J48" s="104">
        <v>0</v>
      </c>
    </row>
    <row r="49" spans="1:10" ht="15" customHeight="1" x14ac:dyDescent="0.2">
      <c r="A49" s="30"/>
      <c r="B49" s="57"/>
      <c r="C49" s="38" t="s">
        <v>35</v>
      </c>
      <c r="D49" s="31" t="s">
        <v>15</v>
      </c>
      <c r="E49" s="31" t="s">
        <v>15</v>
      </c>
      <c r="F49" s="31" t="s">
        <v>15</v>
      </c>
      <c r="G49" s="32" t="s">
        <v>40</v>
      </c>
      <c r="H49" s="118">
        <v>0</v>
      </c>
      <c r="I49" s="113">
        <v>0</v>
      </c>
      <c r="J49" s="104">
        <v>0</v>
      </c>
    </row>
    <row r="50" spans="1:10" ht="15" customHeight="1" x14ac:dyDescent="0.2">
      <c r="A50" s="30"/>
      <c r="B50" s="57"/>
      <c r="C50" s="39" t="s">
        <v>37</v>
      </c>
      <c r="D50" s="98" t="s">
        <v>15</v>
      </c>
      <c r="E50" s="98" t="s">
        <v>15</v>
      </c>
      <c r="F50" s="98" t="s">
        <v>15</v>
      </c>
      <c r="G50" s="40" t="s">
        <v>65</v>
      </c>
      <c r="H50" s="118">
        <v>0</v>
      </c>
      <c r="I50" s="113">
        <v>0</v>
      </c>
      <c r="J50" s="104">
        <v>0</v>
      </c>
    </row>
    <row r="51" spans="1:10" ht="15" customHeight="1" x14ac:dyDescent="0.2">
      <c r="A51" s="30"/>
      <c r="B51" s="136" t="s">
        <v>176</v>
      </c>
      <c r="C51" s="137"/>
      <c r="D51" s="137"/>
      <c r="E51" s="137"/>
      <c r="F51" s="137"/>
      <c r="G51" s="138"/>
      <c r="H51" s="119">
        <f>+SUM(H40:H50)</f>
        <v>27040350</v>
      </c>
      <c r="I51" s="114">
        <f>+SUM(I40:I50)</f>
        <v>33685809</v>
      </c>
      <c r="J51" s="70">
        <f>+SUM(J40:J50)</f>
        <v>23695943.57</v>
      </c>
    </row>
    <row r="52" spans="1:10" ht="15" customHeight="1" x14ac:dyDescent="0.2">
      <c r="A52" s="58"/>
      <c r="B52" s="87" t="s">
        <v>177</v>
      </c>
      <c r="C52" s="52" t="s">
        <v>14</v>
      </c>
      <c r="D52" s="31" t="s">
        <v>15</v>
      </c>
      <c r="E52" s="31" t="s">
        <v>15</v>
      </c>
      <c r="F52" s="31" t="s">
        <v>15</v>
      </c>
      <c r="G52" s="32" t="s">
        <v>59</v>
      </c>
      <c r="H52" s="116">
        <v>2470372</v>
      </c>
      <c r="I52" s="117">
        <v>2480672</v>
      </c>
      <c r="J52" s="48">
        <v>2344077.5000000005</v>
      </c>
    </row>
    <row r="53" spans="1:10" ht="15" customHeight="1" x14ac:dyDescent="0.2">
      <c r="A53" s="58"/>
      <c r="B53" s="57"/>
      <c r="C53" s="52" t="s">
        <v>17</v>
      </c>
      <c r="D53" s="31" t="s">
        <v>15</v>
      </c>
      <c r="E53" s="31" t="s">
        <v>15</v>
      </c>
      <c r="F53" s="31" t="s">
        <v>15</v>
      </c>
      <c r="G53" s="32" t="s">
        <v>60</v>
      </c>
      <c r="H53" s="118">
        <v>2152638</v>
      </c>
      <c r="I53" s="113">
        <v>2834394</v>
      </c>
      <c r="J53" s="104">
        <v>2258698.4</v>
      </c>
    </row>
    <row r="54" spans="1:10" ht="15" customHeight="1" x14ac:dyDescent="0.2">
      <c r="A54" s="58"/>
      <c r="B54" s="57"/>
      <c r="C54" s="38" t="s">
        <v>19</v>
      </c>
      <c r="D54" s="31" t="s">
        <v>15</v>
      </c>
      <c r="E54" s="31" t="s">
        <v>15</v>
      </c>
      <c r="F54" s="31" t="s">
        <v>15</v>
      </c>
      <c r="G54" s="32" t="s">
        <v>61</v>
      </c>
      <c r="H54" s="118">
        <v>8000</v>
      </c>
      <c r="I54" s="113">
        <v>14020</v>
      </c>
      <c r="J54" s="104">
        <v>12543.3</v>
      </c>
    </row>
    <row r="55" spans="1:10" ht="15" customHeight="1" x14ac:dyDescent="0.2">
      <c r="A55" s="58"/>
      <c r="B55" s="57"/>
      <c r="C55" s="38" t="s">
        <v>21</v>
      </c>
      <c r="D55" s="31" t="s">
        <v>15</v>
      </c>
      <c r="E55" s="31" t="s">
        <v>15</v>
      </c>
      <c r="F55" s="31" t="s">
        <v>15</v>
      </c>
      <c r="G55" s="32" t="s">
        <v>26</v>
      </c>
      <c r="H55" s="118">
        <v>0</v>
      </c>
      <c r="I55" s="113">
        <v>0</v>
      </c>
      <c r="J55" s="104">
        <v>0</v>
      </c>
    </row>
    <row r="56" spans="1:10" ht="15" customHeight="1" x14ac:dyDescent="0.2">
      <c r="A56" s="58"/>
      <c r="B56" s="57"/>
      <c r="C56" s="38" t="s">
        <v>23</v>
      </c>
      <c r="D56" s="31" t="s">
        <v>15</v>
      </c>
      <c r="E56" s="31" t="s">
        <v>15</v>
      </c>
      <c r="F56" s="31" t="s">
        <v>15</v>
      </c>
      <c r="G56" s="32" t="s">
        <v>62</v>
      </c>
      <c r="H56" s="118">
        <v>0</v>
      </c>
      <c r="I56" s="113">
        <v>0</v>
      </c>
      <c r="J56" s="104">
        <v>0</v>
      </c>
    </row>
    <row r="57" spans="1:10" ht="15" customHeight="1" x14ac:dyDescent="0.2">
      <c r="A57" s="58"/>
      <c r="B57" s="57"/>
      <c r="C57" s="38" t="s">
        <v>25</v>
      </c>
      <c r="D57" s="31" t="s">
        <v>15</v>
      </c>
      <c r="E57" s="31" t="s">
        <v>15</v>
      </c>
      <c r="F57" s="31" t="s">
        <v>15</v>
      </c>
      <c r="G57" s="32" t="s">
        <v>63</v>
      </c>
      <c r="H57" s="118">
        <v>500</v>
      </c>
      <c r="I57" s="113">
        <v>500</v>
      </c>
      <c r="J57" s="104">
        <v>0</v>
      </c>
    </row>
    <row r="58" spans="1:10" ht="15" customHeight="1" x14ac:dyDescent="0.2">
      <c r="A58" s="58"/>
      <c r="B58" s="57"/>
      <c r="C58" s="38" t="s">
        <v>29</v>
      </c>
      <c r="D58" s="31" t="s">
        <v>15</v>
      </c>
      <c r="E58" s="31" t="s">
        <v>15</v>
      </c>
      <c r="F58" s="31" t="s">
        <v>15</v>
      </c>
      <c r="G58" s="32" t="s">
        <v>64</v>
      </c>
      <c r="H58" s="118">
        <v>0</v>
      </c>
      <c r="I58" s="113">
        <v>315277</v>
      </c>
      <c r="J58" s="104">
        <v>96975.17</v>
      </c>
    </row>
    <row r="59" spans="1:10" ht="15" customHeight="1" x14ac:dyDescent="0.2">
      <c r="A59" s="58"/>
      <c r="B59" s="57"/>
      <c r="C59" s="38" t="s">
        <v>31</v>
      </c>
      <c r="D59" s="31" t="s">
        <v>15</v>
      </c>
      <c r="E59" s="31" t="s">
        <v>15</v>
      </c>
      <c r="F59" s="31" t="s">
        <v>15</v>
      </c>
      <c r="G59" s="32" t="s">
        <v>36</v>
      </c>
      <c r="H59" s="118">
        <v>0</v>
      </c>
      <c r="I59" s="113">
        <v>0</v>
      </c>
      <c r="J59" s="104">
        <v>0</v>
      </c>
    </row>
    <row r="60" spans="1:10" ht="15" customHeight="1" x14ac:dyDescent="0.2">
      <c r="A60" s="58"/>
      <c r="B60" s="57"/>
      <c r="C60" s="38" t="s">
        <v>33</v>
      </c>
      <c r="D60" s="31" t="s">
        <v>15</v>
      </c>
      <c r="E60" s="31" t="s">
        <v>15</v>
      </c>
      <c r="F60" s="31" t="s">
        <v>15</v>
      </c>
      <c r="G60" s="32" t="s">
        <v>38</v>
      </c>
      <c r="H60" s="118">
        <v>0</v>
      </c>
      <c r="I60" s="113">
        <v>0</v>
      </c>
      <c r="J60" s="104">
        <v>0</v>
      </c>
    </row>
    <row r="61" spans="1:10" ht="15" customHeight="1" x14ac:dyDescent="0.2">
      <c r="A61" s="58"/>
      <c r="B61" s="57"/>
      <c r="C61" s="38" t="s">
        <v>35</v>
      </c>
      <c r="D61" s="31" t="s">
        <v>15</v>
      </c>
      <c r="E61" s="31" t="s">
        <v>15</v>
      </c>
      <c r="F61" s="31" t="s">
        <v>15</v>
      </c>
      <c r="G61" s="32" t="s">
        <v>40</v>
      </c>
      <c r="H61" s="118">
        <v>0</v>
      </c>
      <c r="I61" s="113">
        <v>0</v>
      </c>
      <c r="J61" s="104">
        <v>0</v>
      </c>
    </row>
    <row r="62" spans="1:10" ht="15" customHeight="1" x14ac:dyDescent="0.2">
      <c r="A62" s="58"/>
      <c r="B62" s="57"/>
      <c r="C62" s="39" t="s">
        <v>37</v>
      </c>
      <c r="D62" s="98" t="s">
        <v>15</v>
      </c>
      <c r="E62" s="98" t="s">
        <v>15</v>
      </c>
      <c r="F62" s="98" t="s">
        <v>15</v>
      </c>
      <c r="G62" s="40" t="s">
        <v>65</v>
      </c>
      <c r="H62" s="118">
        <v>0</v>
      </c>
      <c r="I62" s="113">
        <v>0</v>
      </c>
      <c r="J62" s="104">
        <v>0</v>
      </c>
    </row>
    <row r="63" spans="1:10" ht="15" customHeight="1" x14ac:dyDescent="0.2">
      <c r="A63" s="58"/>
      <c r="B63" s="136" t="s">
        <v>178</v>
      </c>
      <c r="C63" s="137"/>
      <c r="D63" s="137"/>
      <c r="E63" s="137"/>
      <c r="F63" s="137"/>
      <c r="G63" s="138"/>
      <c r="H63" s="119">
        <f>+SUM(H52:H62)</f>
        <v>4631510</v>
      </c>
      <c r="I63" s="114">
        <f>+SUM(I52:I62)</f>
        <v>5644863</v>
      </c>
      <c r="J63" s="70">
        <f>+SUM(J52:J62)</f>
        <v>4712294.37</v>
      </c>
    </row>
    <row r="64" spans="1:10" ht="15" customHeight="1" x14ac:dyDescent="0.2">
      <c r="A64" s="58"/>
      <c r="B64" s="87" t="s">
        <v>179</v>
      </c>
      <c r="C64" s="52" t="s">
        <v>14</v>
      </c>
      <c r="D64" s="31" t="s">
        <v>15</v>
      </c>
      <c r="E64" s="31" t="s">
        <v>15</v>
      </c>
      <c r="F64" s="31" t="s">
        <v>15</v>
      </c>
      <c r="G64" s="32" t="s">
        <v>59</v>
      </c>
      <c r="H64" s="116">
        <v>4673009</v>
      </c>
      <c r="I64" s="117">
        <v>4420167</v>
      </c>
      <c r="J64" s="48">
        <v>3940342.2199999997</v>
      </c>
    </row>
    <row r="65" spans="1:10" ht="15" customHeight="1" x14ac:dyDescent="0.2">
      <c r="A65" s="58"/>
      <c r="B65" s="57"/>
      <c r="C65" s="52" t="s">
        <v>17</v>
      </c>
      <c r="D65" s="31" t="s">
        <v>15</v>
      </c>
      <c r="E65" s="31" t="s">
        <v>15</v>
      </c>
      <c r="F65" s="31" t="s">
        <v>15</v>
      </c>
      <c r="G65" s="32" t="s">
        <v>60</v>
      </c>
      <c r="H65" s="118">
        <v>3630761</v>
      </c>
      <c r="I65" s="113">
        <v>4810709</v>
      </c>
      <c r="J65" s="104">
        <v>3817165.92</v>
      </c>
    </row>
    <row r="66" spans="1:10" ht="15" customHeight="1" x14ac:dyDescent="0.2">
      <c r="A66" s="58"/>
      <c r="B66" s="57"/>
      <c r="C66" s="38" t="s">
        <v>19</v>
      </c>
      <c r="D66" s="31" t="s">
        <v>15</v>
      </c>
      <c r="E66" s="31" t="s">
        <v>15</v>
      </c>
      <c r="F66" s="31" t="s">
        <v>15</v>
      </c>
      <c r="G66" s="32" t="s">
        <v>61</v>
      </c>
      <c r="H66" s="118">
        <v>35000</v>
      </c>
      <c r="I66" s="113">
        <v>10360</v>
      </c>
      <c r="J66" s="104">
        <v>4488.13</v>
      </c>
    </row>
    <row r="67" spans="1:10" ht="15" customHeight="1" x14ac:dyDescent="0.2">
      <c r="A67" s="58"/>
      <c r="B67" s="57"/>
      <c r="C67" s="38" t="s">
        <v>21</v>
      </c>
      <c r="D67" s="31" t="s">
        <v>15</v>
      </c>
      <c r="E67" s="31" t="s">
        <v>15</v>
      </c>
      <c r="F67" s="31" t="s">
        <v>15</v>
      </c>
      <c r="G67" s="32" t="s">
        <v>26</v>
      </c>
      <c r="H67" s="118">
        <v>10000</v>
      </c>
      <c r="I67" s="113">
        <v>16100</v>
      </c>
      <c r="J67" s="104">
        <v>12324.36</v>
      </c>
    </row>
    <row r="68" spans="1:10" ht="15" customHeight="1" x14ac:dyDescent="0.2">
      <c r="A68" s="58"/>
      <c r="B68" s="57"/>
      <c r="C68" s="38" t="s">
        <v>23</v>
      </c>
      <c r="D68" s="31" t="s">
        <v>15</v>
      </c>
      <c r="E68" s="31" t="s">
        <v>15</v>
      </c>
      <c r="F68" s="31" t="s">
        <v>15</v>
      </c>
      <c r="G68" s="32" t="s">
        <v>62</v>
      </c>
      <c r="H68" s="118">
        <v>0</v>
      </c>
      <c r="I68" s="113">
        <v>0</v>
      </c>
      <c r="J68" s="104">
        <v>0</v>
      </c>
    </row>
    <row r="69" spans="1:10" ht="15" customHeight="1" x14ac:dyDescent="0.2">
      <c r="A69" s="58"/>
      <c r="B69" s="57"/>
      <c r="C69" s="38" t="s">
        <v>25</v>
      </c>
      <c r="D69" s="31" t="s">
        <v>15</v>
      </c>
      <c r="E69" s="31" t="s">
        <v>15</v>
      </c>
      <c r="F69" s="31" t="s">
        <v>15</v>
      </c>
      <c r="G69" s="32" t="s">
        <v>63</v>
      </c>
      <c r="H69" s="118">
        <v>0</v>
      </c>
      <c r="I69" s="113">
        <v>0</v>
      </c>
      <c r="J69" s="104">
        <v>0</v>
      </c>
    </row>
    <row r="70" spans="1:10" ht="15" customHeight="1" x14ac:dyDescent="0.2">
      <c r="A70" s="58"/>
      <c r="B70" s="57"/>
      <c r="C70" s="38" t="s">
        <v>29</v>
      </c>
      <c r="D70" s="31" t="s">
        <v>15</v>
      </c>
      <c r="E70" s="31" t="s">
        <v>15</v>
      </c>
      <c r="F70" s="31" t="s">
        <v>15</v>
      </c>
      <c r="G70" s="32" t="s">
        <v>64</v>
      </c>
      <c r="H70" s="118">
        <v>0</v>
      </c>
      <c r="I70" s="113">
        <v>267770</v>
      </c>
      <c r="J70" s="104">
        <v>21967.9</v>
      </c>
    </row>
    <row r="71" spans="1:10" ht="15" customHeight="1" x14ac:dyDescent="0.2">
      <c r="A71" s="58"/>
      <c r="B71" s="57"/>
      <c r="C71" s="38" t="s">
        <v>31</v>
      </c>
      <c r="D71" s="31" t="s">
        <v>15</v>
      </c>
      <c r="E71" s="31" t="s">
        <v>15</v>
      </c>
      <c r="F71" s="31" t="s">
        <v>15</v>
      </c>
      <c r="G71" s="32" t="s">
        <v>36</v>
      </c>
      <c r="H71" s="118">
        <v>0</v>
      </c>
      <c r="I71" s="113">
        <v>0</v>
      </c>
      <c r="J71" s="104">
        <v>0</v>
      </c>
    </row>
    <row r="72" spans="1:10" ht="15" customHeight="1" x14ac:dyDescent="0.2">
      <c r="A72" s="58"/>
      <c r="B72" s="57"/>
      <c r="C72" s="38" t="s">
        <v>33</v>
      </c>
      <c r="D72" s="31" t="s">
        <v>15</v>
      </c>
      <c r="E72" s="31" t="s">
        <v>15</v>
      </c>
      <c r="F72" s="31" t="s">
        <v>15</v>
      </c>
      <c r="G72" s="32" t="s">
        <v>38</v>
      </c>
      <c r="H72" s="118">
        <v>0</v>
      </c>
      <c r="I72" s="113">
        <v>0</v>
      </c>
      <c r="J72" s="104">
        <v>0</v>
      </c>
    </row>
    <row r="73" spans="1:10" ht="15" customHeight="1" x14ac:dyDescent="0.2">
      <c r="A73" s="58"/>
      <c r="B73" s="57"/>
      <c r="C73" s="38" t="s">
        <v>35</v>
      </c>
      <c r="D73" s="31" t="s">
        <v>15</v>
      </c>
      <c r="E73" s="31" t="s">
        <v>15</v>
      </c>
      <c r="F73" s="31" t="s">
        <v>15</v>
      </c>
      <c r="G73" s="32" t="s">
        <v>40</v>
      </c>
      <c r="H73" s="118">
        <v>0</v>
      </c>
      <c r="I73" s="113">
        <v>0</v>
      </c>
      <c r="J73" s="104">
        <v>0</v>
      </c>
    </row>
    <row r="74" spans="1:10" ht="15" customHeight="1" x14ac:dyDescent="0.2">
      <c r="A74" s="58"/>
      <c r="B74" s="57"/>
      <c r="C74" s="39" t="s">
        <v>37</v>
      </c>
      <c r="D74" s="98" t="s">
        <v>15</v>
      </c>
      <c r="E74" s="98" t="s">
        <v>15</v>
      </c>
      <c r="F74" s="98" t="s">
        <v>15</v>
      </c>
      <c r="G74" s="40" t="s">
        <v>65</v>
      </c>
      <c r="H74" s="118">
        <v>0</v>
      </c>
      <c r="I74" s="113">
        <v>0</v>
      </c>
      <c r="J74" s="104">
        <v>0</v>
      </c>
    </row>
    <row r="75" spans="1:10" ht="15" customHeight="1" x14ac:dyDescent="0.2">
      <c r="A75" s="58"/>
      <c r="B75" s="136" t="s">
        <v>180</v>
      </c>
      <c r="C75" s="137"/>
      <c r="D75" s="137"/>
      <c r="E75" s="137"/>
      <c r="F75" s="137"/>
      <c r="G75" s="138"/>
      <c r="H75" s="119">
        <f>+SUM(H64:H74)</f>
        <v>8348770</v>
      </c>
      <c r="I75" s="114">
        <f>+SUM(I64:I74)</f>
        <v>9525106</v>
      </c>
      <c r="J75" s="70">
        <f>+SUM(J64:J74)</f>
        <v>7796288.5300000003</v>
      </c>
    </row>
    <row r="76" spans="1:10" ht="15" customHeight="1" x14ac:dyDescent="0.2">
      <c r="A76" s="58"/>
      <c r="B76" s="87" t="s">
        <v>181</v>
      </c>
      <c r="C76" s="52" t="s">
        <v>14</v>
      </c>
      <c r="D76" s="31" t="s">
        <v>15</v>
      </c>
      <c r="E76" s="31" t="s">
        <v>15</v>
      </c>
      <c r="F76" s="31" t="s">
        <v>15</v>
      </c>
      <c r="G76" s="32" t="s">
        <v>59</v>
      </c>
      <c r="H76" s="116">
        <v>7279605</v>
      </c>
      <c r="I76" s="117">
        <v>7822825</v>
      </c>
      <c r="J76" s="48">
        <v>7602279.9199999999</v>
      </c>
    </row>
    <row r="77" spans="1:10" ht="15" customHeight="1" x14ac:dyDescent="0.2">
      <c r="A77" s="58"/>
      <c r="B77" s="57"/>
      <c r="C77" s="52" t="s">
        <v>17</v>
      </c>
      <c r="D77" s="31" t="s">
        <v>15</v>
      </c>
      <c r="E77" s="31" t="s">
        <v>15</v>
      </c>
      <c r="F77" s="31" t="s">
        <v>15</v>
      </c>
      <c r="G77" s="32" t="s">
        <v>60</v>
      </c>
      <c r="H77" s="118">
        <v>5441965</v>
      </c>
      <c r="I77" s="113">
        <v>7551127</v>
      </c>
      <c r="J77" s="104">
        <v>3943023.11</v>
      </c>
    </row>
    <row r="78" spans="1:10" ht="15" customHeight="1" x14ac:dyDescent="0.2">
      <c r="A78" s="58"/>
      <c r="B78" s="57"/>
      <c r="C78" s="38" t="s">
        <v>19</v>
      </c>
      <c r="D78" s="31" t="s">
        <v>15</v>
      </c>
      <c r="E78" s="31" t="s">
        <v>15</v>
      </c>
      <c r="F78" s="31" t="s">
        <v>15</v>
      </c>
      <c r="G78" s="32" t="s">
        <v>61</v>
      </c>
      <c r="H78" s="118">
        <v>25000</v>
      </c>
      <c r="I78" s="113">
        <v>156200</v>
      </c>
      <c r="J78" s="104">
        <v>139580.15</v>
      </c>
    </row>
    <row r="79" spans="1:10" ht="15" customHeight="1" x14ac:dyDescent="0.2">
      <c r="A79" s="58"/>
      <c r="B79" s="57"/>
      <c r="C79" s="38" t="s">
        <v>21</v>
      </c>
      <c r="D79" s="31" t="s">
        <v>15</v>
      </c>
      <c r="E79" s="31" t="s">
        <v>15</v>
      </c>
      <c r="F79" s="31" t="s">
        <v>15</v>
      </c>
      <c r="G79" s="32" t="s">
        <v>26</v>
      </c>
      <c r="H79" s="118">
        <v>32450</v>
      </c>
      <c r="I79" s="113">
        <v>20334</v>
      </c>
      <c r="J79" s="104">
        <v>20333.3</v>
      </c>
    </row>
    <row r="80" spans="1:10" ht="15" customHeight="1" x14ac:dyDescent="0.2">
      <c r="A80" s="58"/>
      <c r="B80" s="57"/>
      <c r="C80" s="38" t="s">
        <v>23</v>
      </c>
      <c r="D80" s="31" t="s">
        <v>15</v>
      </c>
      <c r="E80" s="31" t="s">
        <v>15</v>
      </c>
      <c r="F80" s="31" t="s">
        <v>15</v>
      </c>
      <c r="G80" s="32" t="s">
        <v>62</v>
      </c>
      <c r="H80" s="118">
        <v>0</v>
      </c>
      <c r="I80" s="113">
        <v>0</v>
      </c>
      <c r="J80" s="104">
        <v>0</v>
      </c>
    </row>
    <row r="81" spans="1:10" ht="15" customHeight="1" x14ac:dyDescent="0.2">
      <c r="A81" s="58"/>
      <c r="B81" s="57"/>
      <c r="C81" s="38" t="s">
        <v>25</v>
      </c>
      <c r="D81" s="31" t="s">
        <v>15</v>
      </c>
      <c r="E81" s="31" t="s">
        <v>15</v>
      </c>
      <c r="F81" s="31" t="s">
        <v>15</v>
      </c>
      <c r="G81" s="32" t="s">
        <v>63</v>
      </c>
      <c r="H81" s="118">
        <v>800</v>
      </c>
      <c r="I81" s="113">
        <v>800</v>
      </c>
      <c r="J81" s="104">
        <v>0</v>
      </c>
    </row>
    <row r="82" spans="1:10" ht="15" customHeight="1" x14ac:dyDescent="0.2">
      <c r="A82" s="58"/>
      <c r="B82" s="57"/>
      <c r="C82" s="38" t="s">
        <v>29</v>
      </c>
      <c r="D82" s="31" t="s">
        <v>15</v>
      </c>
      <c r="E82" s="31" t="s">
        <v>15</v>
      </c>
      <c r="F82" s="31" t="s">
        <v>15</v>
      </c>
      <c r="G82" s="32" t="s">
        <v>64</v>
      </c>
      <c r="H82" s="118">
        <v>0</v>
      </c>
      <c r="I82" s="113">
        <v>349058</v>
      </c>
      <c r="J82" s="104">
        <v>304650.86</v>
      </c>
    </row>
    <row r="83" spans="1:10" ht="15" customHeight="1" x14ac:dyDescent="0.2">
      <c r="A83" s="58"/>
      <c r="B83" s="57"/>
      <c r="C83" s="38" t="s">
        <v>31</v>
      </c>
      <c r="D83" s="31" t="s">
        <v>15</v>
      </c>
      <c r="E83" s="31" t="s">
        <v>15</v>
      </c>
      <c r="F83" s="31" t="s">
        <v>15</v>
      </c>
      <c r="G83" s="32" t="s">
        <v>36</v>
      </c>
      <c r="H83" s="118">
        <v>0</v>
      </c>
      <c r="I83" s="113">
        <v>0</v>
      </c>
      <c r="J83" s="104">
        <v>0</v>
      </c>
    </row>
    <row r="84" spans="1:10" ht="15" customHeight="1" x14ac:dyDescent="0.2">
      <c r="A84" s="58"/>
      <c r="B84" s="57"/>
      <c r="C84" s="38" t="s">
        <v>33</v>
      </c>
      <c r="D84" s="31" t="s">
        <v>15</v>
      </c>
      <c r="E84" s="31" t="s">
        <v>15</v>
      </c>
      <c r="F84" s="31" t="s">
        <v>15</v>
      </c>
      <c r="G84" s="32" t="s">
        <v>38</v>
      </c>
      <c r="H84" s="118">
        <v>0</v>
      </c>
      <c r="I84" s="113">
        <v>0</v>
      </c>
      <c r="J84" s="104">
        <v>0</v>
      </c>
    </row>
    <row r="85" spans="1:10" ht="15" customHeight="1" x14ac:dyDescent="0.2">
      <c r="A85" s="58"/>
      <c r="B85" s="57"/>
      <c r="C85" s="38" t="s">
        <v>35</v>
      </c>
      <c r="D85" s="31" t="s">
        <v>15</v>
      </c>
      <c r="E85" s="31" t="s">
        <v>15</v>
      </c>
      <c r="F85" s="31" t="s">
        <v>15</v>
      </c>
      <c r="G85" s="32" t="s">
        <v>40</v>
      </c>
      <c r="H85" s="118">
        <v>0</v>
      </c>
      <c r="I85" s="113">
        <v>0</v>
      </c>
      <c r="J85" s="104">
        <v>0</v>
      </c>
    </row>
    <row r="86" spans="1:10" ht="15" customHeight="1" x14ac:dyDescent="0.2">
      <c r="A86" s="58"/>
      <c r="B86" s="57"/>
      <c r="C86" s="39" t="s">
        <v>37</v>
      </c>
      <c r="D86" s="98" t="s">
        <v>15</v>
      </c>
      <c r="E86" s="98" t="s">
        <v>15</v>
      </c>
      <c r="F86" s="98" t="s">
        <v>15</v>
      </c>
      <c r="G86" s="40" t="s">
        <v>65</v>
      </c>
      <c r="H86" s="118">
        <v>0</v>
      </c>
      <c r="I86" s="113">
        <v>0</v>
      </c>
      <c r="J86" s="104">
        <v>0</v>
      </c>
    </row>
    <row r="87" spans="1:10" ht="15" customHeight="1" x14ac:dyDescent="0.2">
      <c r="A87" s="58"/>
      <c r="B87" s="136" t="s">
        <v>182</v>
      </c>
      <c r="C87" s="137"/>
      <c r="D87" s="137"/>
      <c r="E87" s="137"/>
      <c r="F87" s="137"/>
      <c r="G87" s="138"/>
      <c r="H87" s="119">
        <f>+SUM(H76:H86)</f>
        <v>12779820</v>
      </c>
      <c r="I87" s="114">
        <f>+SUM(I76:I86)</f>
        <v>15900344</v>
      </c>
      <c r="J87" s="70">
        <f>+SUM(J76:J86)</f>
        <v>12009867.34</v>
      </c>
    </row>
    <row r="88" spans="1:10" ht="15" customHeight="1" x14ac:dyDescent="0.2">
      <c r="A88" s="58"/>
      <c r="B88" s="87" t="s">
        <v>183</v>
      </c>
      <c r="C88" s="52" t="s">
        <v>14</v>
      </c>
      <c r="D88" s="31" t="s">
        <v>15</v>
      </c>
      <c r="E88" s="31" t="s">
        <v>15</v>
      </c>
      <c r="F88" s="31" t="s">
        <v>15</v>
      </c>
      <c r="G88" s="32" t="s">
        <v>59</v>
      </c>
      <c r="H88" s="116">
        <v>3248280</v>
      </c>
      <c r="I88" s="117">
        <v>3259980</v>
      </c>
      <c r="J88" s="48">
        <v>2952186.8699999992</v>
      </c>
    </row>
    <row r="89" spans="1:10" ht="15" customHeight="1" x14ac:dyDescent="0.2">
      <c r="A89" s="58"/>
      <c r="B89" s="57"/>
      <c r="C89" s="52" t="s">
        <v>17</v>
      </c>
      <c r="D89" s="31" t="s">
        <v>15</v>
      </c>
      <c r="E89" s="31" t="s">
        <v>15</v>
      </c>
      <c r="F89" s="31" t="s">
        <v>15</v>
      </c>
      <c r="G89" s="32" t="s">
        <v>60</v>
      </c>
      <c r="H89" s="118">
        <v>3380030</v>
      </c>
      <c r="I89" s="113">
        <v>4523550</v>
      </c>
      <c r="J89" s="104">
        <v>3138887.0000000005</v>
      </c>
    </row>
    <row r="90" spans="1:10" ht="15" customHeight="1" x14ac:dyDescent="0.2">
      <c r="A90" s="58"/>
      <c r="B90" s="57"/>
      <c r="C90" s="38" t="s">
        <v>19</v>
      </c>
      <c r="D90" s="31" t="s">
        <v>15</v>
      </c>
      <c r="E90" s="31" t="s">
        <v>15</v>
      </c>
      <c r="F90" s="31" t="s">
        <v>15</v>
      </c>
      <c r="G90" s="32" t="s">
        <v>61</v>
      </c>
      <c r="H90" s="118">
        <v>30000</v>
      </c>
      <c r="I90" s="113">
        <v>27000</v>
      </c>
      <c r="J90" s="104">
        <v>14463.76</v>
      </c>
    </row>
    <row r="91" spans="1:10" ht="15" customHeight="1" x14ac:dyDescent="0.2">
      <c r="A91" s="58"/>
      <c r="B91" s="57"/>
      <c r="C91" s="38" t="s">
        <v>21</v>
      </c>
      <c r="D91" s="31" t="s">
        <v>15</v>
      </c>
      <c r="E91" s="31" t="s">
        <v>15</v>
      </c>
      <c r="F91" s="31" t="s">
        <v>15</v>
      </c>
      <c r="G91" s="32" t="s">
        <v>26</v>
      </c>
      <c r="H91" s="118">
        <v>12000</v>
      </c>
      <c r="I91" s="113">
        <v>17500</v>
      </c>
      <c r="J91" s="104">
        <v>14158.8</v>
      </c>
    </row>
    <row r="92" spans="1:10" ht="15" customHeight="1" x14ac:dyDescent="0.2">
      <c r="A92" s="58"/>
      <c r="B92" s="57"/>
      <c r="C92" s="38" t="s">
        <v>23</v>
      </c>
      <c r="D92" s="31" t="s">
        <v>15</v>
      </c>
      <c r="E92" s="31" t="s">
        <v>15</v>
      </c>
      <c r="F92" s="31" t="s">
        <v>15</v>
      </c>
      <c r="G92" s="32" t="s">
        <v>62</v>
      </c>
      <c r="H92" s="118">
        <v>0</v>
      </c>
      <c r="I92" s="113">
        <v>0</v>
      </c>
      <c r="J92" s="104">
        <v>0</v>
      </c>
    </row>
    <row r="93" spans="1:10" ht="15" customHeight="1" x14ac:dyDescent="0.2">
      <c r="A93" s="58"/>
      <c r="B93" s="57"/>
      <c r="C93" s="38" t="s">
        <v>25</v>
      </c>
      <c r="D93" s="31" t="s">
        <v>15</v>
      </c>
      <c r="E93" s="31" t="s">
        <v>15</v>
      </c>
      <c r="F93" s="31" t="s">
        <v>15</v>
      </c>
      <c r="G93" s="32" t="s">
        <v>63</v>
      </c>
      <c r="H93" s="118">
        <v>100</v>
      </c>
      <c r="I93" s="113">
        <v>1100</v>
      </c>
      <c r="J93" s="104">
        <v>422.02</v>
      </c>
    </row>
    <row r="94" spans="1:10" ht="15" customHeight="1" x14ac:dyDescent="0.2">
      <c r="A94" s="58"/>
      <c r="B94" s="57"/>
      <c r="C94" s="38" t="s">
        <v>29</v>
      </c>
      <c r="D94" s="31" t="s">
        <v>15</v>
      </c>
      <c r="E94" s="31" t="s">
        <v>15</v>
      </c>
      <c r="F94" s="31" t="s">
        <v>15</v>
      </c>
      <c r="G94" s="32" t="s">
        <v>64</v>
      </c>
      <c r="H94" s="118">
        <v>0</v>
      </c>
      <c r="I94" s="113">
        <v>129143</v>
      </c>
      <c r="J94" s="104">
        <v>6650.54</v>
      </c>
    </row>
    <row r="95" spans="1:10" ht="15" customHeight="1" x14ac:dyDescent="0.2">
      <c r="A95" s="58"/>
      <c r="B95" s="57"/>
      <c r="C95" s="38" t="s">
        <v>31</v>
      </c>
      <c r="D95" s="31" t="s">
        <v>15</v>
      </c>
      <c r="E95" s="31" t="s">
        <v>15</v>
      </c>
      <c r="F95" s="31" t="s">
        <v>15</v>
      </c>
      <c r="G95" s="32" t="s">
        <v>36</v>
      </c>
      <c r="H95" s="118">
        <v>0</v>
      </c>
      <c r="I95" s="113">
        <v>0</v>
      </c>
      <c r="J95" s="104">
        <v>0</v>
      </c>
    </row>
    <row r="96" spans="1:10" ht="15" customHeight="1" x14ac:dyDescent="0.2">
      <c r="A96" s="58"/>
      <c r="B96" s="57"/>
      <c r="C96" s="38" t="s">
        <v>33</v>
      </c>
      <c r="D96" s="31" t="s">
        <v>15</v>
      </c>
      <c r="E96" s="31" t="s">
        <v>15</v>
      </c>
      <c r="F96" s="31" t="s">
        <v>15</v>
      </c>
      <c r="G96" s="32" t="s">
        <v>38</v>
      </c>
      <c r="H96" s="118">
        <v>0</v>
      </c>
      <c r="I96" s="113">
        <v>0</v>
      </c>
      <c r="J96" s="104">
        <v>0</v>
      </c>
    </row>
    <row r="97" spans="1:10" ht="15" customHeight="1" x14ac:dyDescent="0.2">
      <c r="A97" s="58"/>
      <c r="B97" s="57"/>
      <c r="C97" s="38" t="s">
        <v>35</v>
      </c>
      <c r="D97" s="31" t="s">
        <v>15</v>
      </c>
      <c r="E97" s="31" t="s">
        <v>15</v>
      </c>
      <c r="F97" s="31" t="s">
        <v>15</v>
      </c>
      <c r="G97" s="32" t="s">
        <v>40</v>
      </c>
      <c r="H97" s="118">
        <v>0</v>
      </c>
      <c r="I97" s="113">
        <v>0</v>
      </c>
      <c r="J97" s="104">
        <v>0</v>
      </c>
    </row>
    <row r="98" spans="1:10" ht="15" customHeight="1" x14ac:dyDescent="0.2">
      <c r="A98" s="58"/>
      <c r="B98" s="57"/>
      <c r="C98" s="39" t="s">
        <v>37</v>
      </c>
      <c r="D98" s="98" t="s">
        <v>15</v>
      </c>
      <c r="E98" s="98" t="s">
        <v>15</v>
      </c>
      <c r="F98" s="98" t="s">
        <v>15</v>
      </c>
      <c r="G98" s="40" t="s">
        <v>65</v>
      </c>
      <c r="H98" s="118">
        <v>0</v>
      </c>
      <c r="I98" s="113">
        <v>0</v>
      </c>
      <c r="J98" s="104">
        <v>0</v>
      </c>
    </row>
    <row r="99" spans="1:10" ht="15" customHeight="1" x14ac:dyDescent="0.2">
      <c r="A99" s="58"/>
      <c r="B99" s="136" t="s">
        <v>184</v>
      </c>
      <c r="C99" s="137"/>
      <c r="D99" s="137"/>
      <c r="E99" s="137"/>
      <c r="F99" s="137"/>
      <c r="G99" s="138"/>
      <c r="H99" s="119">
        <f>+SUM(H88:H98)</f>
        <v>6670410</v>
      </c>
      <c r="I99" s="114">
        <f>+SUM(I88:I98)</f>
        <v>7958273</v>
      </c>
      <c r="J99" s="70">
        <f>+SUM(J88:J98)</f>
        <v>6126768.9899999984</v>
      </c>
    </row>
    <row r="100" spans="1:10" ht="15" customHeight="1" x14ac:dyDescent="0.2">
      <c r="A100" s="58"/>
      <c r="B100" s="87" t="s">
        <v>185</v>
      </c>
      <c r="C100" s="52" t="s">
        <v>14</v>
      </c>
      <c r="D100" s="31" t="s">
        <v>15</v>
      </c>
      <c r="E100" s="31" t="s">
        <v>15</v>
      </c>
      <c r="F100" s="31" t="s">
        <v>15</v>
      </c>
      <c r="G100" s="32" t="s">
        <v>59</v>
      </c>
      <c r="H100" s="116">
        <v>2268760</v>
      </c>
      <c r="I100" s="117">
        <v>2526790</v>
      </c>
      <c r="J100" s="48">
        <v>2385479.65</v>
      </c>
    </row>
    <row r="101" spans="1:10" ht="15" customHeight="1" x14ac:dyDescent="0.2">
      <c r="A101" s="58"/>
      <c r="B101" s="57"/>
      <c r="C101" s="52" t="s">
        <v>17</v>
      </c>
      <c r="D101" s="31" t="s">
        <v>15</v>
      </c>
      <c r="E101" s="31" t="s">
        <v>15</v>
      </c>
      <c r="F101" s="31" t="s">
        <v>15</v>
      </c>
      <c r="G101" s="32" t="s">
        <v>60</v>
      </c>
      <c r="H101" s="118">
        <v>1949440</v>
      </c>
      <c r="I101" s="113">
        <v>2647085</v>
      </c>
      <c r="J101" s="104">
        <v>1732351.99</v>
      </c>
    </row>
    <row r="102" spans="1:10" ht="15" customHeight="1" x14ac:dyDescent="0.2">
      <c r="A102" s="58"/>
      <c r="B102" s="57"/>
      <c r="C102" s="38" t="s">
        <v>19</v>
      </c>
      <c r="D102" s="31" t="s">
        <v>15</v>
      </c>
      <c r="E102" s="31" t="s">
        <v>15</v>
      </c>
      <c r="F102" s="31" t="s">
        <v>15</v>
      </c>
      <c r="G102" s="32" t="s">
        <v>61</v>
      </c>
      <c r="H102" s="118">
        <v>25000</v>
      </c>
      <c r="I102" s="113">
        <v>39868</v>
      </c>
      <c r="J102" s="104">
        <v>32866.53</v>
      </c>
    </row>
    <row r="103" spans="1:10" ht="15" customHeight="1" x14ac:dyDescent="0.2">
      <c r="A103" s="58"/>
      <c r="B103" s="57"/>
      <c r="C103" s="38" t="s">
        <v>21</v>
      </c>
      <c r="D103" s="31" t="s">
        <v>15</v>
      </c>
      <c r="E103" s="31" t="s">
        <v>15</v>
      </c>
      <c r="F103" s="31" t="s">
        <v>15</v>
      </c>
      <c r="G103" s="32" t="s">
        <v>26</v>
      </c>
      <c r="H103" s="118">
        <v>0</v>
      </c>
      <c r="I103" s="113">
        <v>0</v>
      </c>
      <c r="J103" s="104">
        <v>0</v>
      </c>
    </row>
    <row r="104" spans="1:10" ht="15" customHeight="1" x14ac:dyDescent="0.2">
      <c r="A104" s="58"/>
      <c r="B104" s="57"/>
      <c r="C104" s="38" t="s">
        <v>23</v>
      </c>
      <c r="D104" s="31" t="s">
        <v>15</v>
      </c>
      <c r="E104" s="31" t="s">
        <v>15</v>
      </c>
      <c r="F104" s="31" t="s">
        <v>15</v>
      </c>
      <c r="G104" s="32" t="s">
        <v>62</v>
      </c>
      <c r="H104" s="118">
        <v>0</v>
      </c>
      <c r="I104" s="113">
        <v>0</v>
      </c>
      <c r="J104" s="104">
        <v>0</v>
      </c>
    </row>
    <row r="105" spans="1:10" ht="15" customHeight="1" x14ac:dyDescent="0.2">
      <c r="A105" s="58"/>
      <c r="B105" s="57"/>
      <c r="C105" s="38" t="s">
        <v>25</v>
      </c>
      <c r="D105" s="31" t="s">
        <v>15</v>
      </c>
      <c r="E105" s="31" t="s">
        <v>15</v>
      </c>
      <c r="F105" s="31" t="s">
        <v>15</v>
      </c>
      <c r="G105" s="32" t="s">
        <v>63</v>
      </c>
      <c r="H105" s="118">
        <v>0</v>
      </c>
      <c r="I105" s="113">
        <v>0</v>
      </c>
      <c r="J105" s="104">
        <v>0</v>
      </c>
    </row>
    <row r="106" spans="1:10" ht="15" customHeight="1" x14ac:dyDescent="0.2">
      <c r="A106" s="58"/>
      <c r="B106" s="57"/>
      <c r="C106" s="38" t="s">
        <v>29</v>
      </c>
      <c r="D106" s="31" t="s">
        <v>15</v>
      </c>
      <c r="E106" s="31" t="s">
        <v>15</v>
      </c>
      <c r="F106" s="31" t="s">
        <v>15</v>
      </c>
      <c r="G106" s="32" t="s">
        <v>64</v>
      </c>
      <c r="H106" s="118">
        <v>0</v>
      </c>
      <c r="I106" s="113">
        <v>30377</v>
      </c>
      <c r="J106" s="104">
        <v>9152.4</v>
      </c>
    </row>
    <row r="107" spans="1:10" ht="15" customHeight="1" x14ac:dyDescent="0.2">
      <c r="A107" s="58"/>
      <c r="B107" s="57"/>
      <c r="C107" s="38" t="s">
        <v>31</v>
      </c>
      <c r="D107" s="31" t="s">
        <v>15</v>
      </c>
      <c r="E107" s="31" t="s">
        <v>15</v>
      </c>
      <c r="F107" s="31" t="s">
        <v>15</v>
      </c>
      <c r="G107" s="32" t="s">
        <v>36</v>
      </c>
      <c r="H107" s="118">
        <v>0</v>
      </c>
      <c r="I107" s="113">
        <v>0</v>
      </c>
      <c r="J107" s="104">
        <v>0</v>
      </c>
    </row>
    <row r="108" spans="1:10" ht="15" customHeight="1" x14ac:dyDescent="0.2">
      <c r="A108" s="58"/>
      <c r="B108" s="57"/>
      <c r="C108" s="38" t="s">
        <v>33</v>
      </c>
      <c r="D108" s="31" t="s">
        <v>15</v>
      </c>
      <c r="E108" s="31" t="s">
        <v>15</v>
      </c>
      <c r="F108" s="31" t="s">
        <v>15</v>
      </c>
      <c r="G108" s="32" t="s">
        <v>38</v>
      </c>
      <c r="H108" s="118">
        <v>0</v>
      </c>
      <c r="I108" s="113">
        <v>0</v>
      </c>
      <c r="J108" s="104">
        <v>0</v>
      </c>
    </row>
    <row r="109" spans="1:10" ht="15" customHeight="1" x14ac:dyDescent="0.2">
      <c r="A109" s="58"/>
      <c r="B109" s="57"/>
      <c r="C109" s="38" t="s">
        <v>35</v>
      </c>
      <c r="D109" s="31" t="s">
        <v>15</v>
      </c>
      <c r="E109" s="31" t="s">
        <v>15</v>
      </c>
      <c r="F109" s="31" t="s">
        <v>15</v>
      </c>
      <c r="G109" s="32" t="s">
        <v>40</v>
      </c>
      <c r="H109" s="118">
        <v>0</v>
      </c>
      <c r="I109" s="113">
        <v>0</v>
      </c>
      <c r="J109" s="104">
        <v>0</v>
      </c>
    </row>
    <row r="110" spans="1:10" ht="15" customHeight="1" x14ac:dyDescent="0.2">
      <c r="A110" s="58"/>
      <c r="B110" s="57"/>
      <c r="C110" s="39" t="s">
        <v>37</v>
      </c>
      <c r="D110" s="98" t="s">
        <v>15</v>
      </c>
      <c r="E110" s="98" t="s">
        <v>15</v>
      </c>
      <c r="F110" s="98" t="s">
        <v>15</v>
      </c>
      <c r="G110" s="40" t="s">
        <v>65</v>
      </c>
      <c r="H110" s="118">
        <v>0</v>
      </c>
      <c r="I110" s="113">
        <v>0</v>
      </c>
      <c r="J110" s="104">
        <v>0</v>
      </c>
    </row>
    <row r="111" spans="1:10" ht="15" customHeight="1" x14ac:dyDescent="0.2">
      <c r="A111" s="58"/>
      <c r="B111" s="136" t="s">
        <v>186</v>
      </c>
      <c r="C111" s="137"/>
      <c r="D111" s="137"/>
      <c r="E111" s="137"/>
      <c r="F111" s="137"/>
      <c r="G111" s="138"/>
      <c r="H111" s="119">
        <f>+SUM(H100:H110)</f>
        <v>4243200</v>
      </c>
      <c r="I111" s="114">
        <f>+SUM(I100:I110)</f>
        <v>5244120</v>
      </c>
      <c r="J111" s="70">
        <f>+SUM(J100:J110)</f>
        <v>4159850.5699999994</v>
      </c>
    </row>
    <row r="112" spans="1:10" ht="15" customHeight="1" x14ac:dyDescent="0.2">
      <c r="A112" s="58"/>
      <c r="B112" s="87" t="s">
        <v>187</v>
      </c>
      <c r="C112" s="52" t="s">
        <v>14</v>
      </c>
      <c r="D112" s="31" t="s">
        <v>15</v>
      </c>
      <c r="E112" s="31" t="s">
        <v>15</v>
      </c>
      <c r="F112" s="31" t="s">
        <v>15</v>
      </c>
      <c r="G112" s="32" t="s">
        <v>59</v>
      </c>
      <c r="H112" s="116">
        <v>598150</v>
      </c>
      <c r="I112" s="117">
        <v>679117</v>
      </c>
      <c r="J112" s="48">
        <v>634946.06000000006</v>
      </c>
    </row>
    <row r="113" spans="1:10" ht="15" customHeight="1" x14ac:dyDescent="0.2">
      <c r="A113" s="58"/>
      <c r="B113" s="57"/>
      <c r="C113" s="52" t="s">
        <v>17</v>
      </c>
      <c r="D113" s="31" t="s">
        <v>15</v>
      </c>
      <c r="E113" s="31" t="s">
        <v>15</v>
      </c>
      <c r="F113" s="31" t="s">
        <v>15</v>
      </c>
      <c r="G113" s="32" t="s">
        <v>60</v>
      </c>
      <c r="H113" s="118">
        <v>253339</v>
      </c>
      <c r="I113" s="113">
        <v>279133</v>
      </c>
      <c r="J113" s="104">
        <v>190674.85</v>
      </c>
    </row>
    <row r="114" spans="1:10" ht="15" customHeight="1" x14ac:dyDescent="0.2">
      <c r="A114" s="58"/>
      <c r="B114" s="57"/>
      <c r="C114" s="38" t="s">
        <v>19</v>
      </c>
      <c r="D114" s="31" t="s">
        <v>15</v>
      </c>
      <c r="E114" s="31" t="s">
        <v>15</v>
      </c>
      <c r="F114" s="31" t="s">
        <v>15</v>
      </c>
      <c r="G114" s="32" t="s">
        <v>61</v>
      </c>
      <c r="H114" s="118">
        <v>800</v>
      </c>
      <c r="I114" s="113">
        <v>6</v>
      </c>
      <c r="J114" s="104">
        <v>6</v>
      </c>
    </row>
    <row r="115" spans="1:10" ht="15" customHeight="1" x14ac:dyDescent="0.2">
      <c r="A115" s="58"/>
      <c r="B115" s="57"/>
      <c r="C115" s="38" t="s">
        <v>21</v>
      </c>
      <c r="D115" s="31" t="s">
        <v>15</v>
      </c>
      <c r="E115" s="31" t="s">
        <v>15</v>
      </c>
      <c r="F115" s="31" t="s">
        <v>15</v>
      </c>
      <c r="G115" s="32" t="s">
        <v>26</v>
      </c>
      <c r="H115" s="118">
        <v>0</v>
      </c>
      <c r="I115" s="113">
        <v>0</v>
      </c>
      <c r="J115" s="104">
        <v>0</v>
      </c>
    </row>
    <row r="116" spans="1:10" ht="15" customHeight="1" x14ac:dyDescent="0.2">
      <c r="A116" s="58"/>
      <c r="B116" s="57"/>
      <c r="C116" s="38" t="s">
        <v>23</v>
      </c>
      <c r="D116" s="31" t="s">
        <v>15</v>
      </c>
      <c r="E116" s="31" t="s">
        <v>15</v>
      </c>
      <c r="F116" s="31" t="s">
        <v>15</v>
      </c>
      <c r="G116" s="32" t="s">
        <v>62</v>
      </c>
      <c r="H116" s="118">
        <v>0</v>
      </c>
      <c r="I116" s="113">
        <v>0</v>
      </c>
      <c r="J116" s="104">
        <v>0</v>
      </c>
    </row>
    <row r="117" spans="1:10" ht="15" customHeight="1" x14ac:dyDescent="0.2">
      <c r="A117" s="58"/>
      <c r="B117" s="57"/>
      <c r="C117" s="38" t="s">
        <v>25</v>
      </c>
      <c r="D117" s="31" t="s">
        <v>15</v>
      </c>
      <c r="E117" s="31" t="s">
        <v>15</v>
      </c>
      <c r="F117" s="31" t="s">
        <v>15</v>
      </c>
      <c r="G117" s="32" t="s">
        <v>63</v>
      </c>
      <c r="H117" s="118">
        <v>0</v>
      </c>
      <c r="I117" s="113">
        <v>0</v>
      </c>
      <c r="J117" s="104">
        <v>0</v>
      </c>
    </row>
    <row r="118" spans="1:10" ht="15" customHeight="1" x14ac:dyDescent="0.2">
      <c r="A118" s="58"/>
      <c r="B118" s="57"/>
      <c r="C118" s="38" t="s">
        <v>29</v>
      </c>
      <c r="D118" s="31" t="s">
        <v>15</v>
      </c>
      <c r="E118" s="31" t="s">
        <v>15</v>
      </c>
      <c r="F118" s="31" t="s">
        <v>15</v>
      </c>
      <c r="G118" s="32" t="s">
        <v>64</v>
      </c>
      <c r="H118" s="118">
        <v>0</v>
      </c>
      <c r="I118" s="113">
        <v>168940</v>
      </c>
      <c r="J118" s="104">
        <v>45566.7</v>
      </c>
    </row>
    <row r="119" spans="1:10" ht="15" customHeight="1" x14ac:dyDescent="0.2">
      <c r="A119" s="58"/>
      <c r="B119" s="57"/>
      <c r="C119" s="38" t="s">
        <v>31</v>
      </c>
      <c r="D119" s="31" t="s">
        <v>15</v>
      </c>
      <c r="E119" s="31" t="s">
        <v>15</v>
      </c>
      <c r="F119" s="31" t="s">
        <v>15</v>
      </c>
      <c r="G119" s="32" t="s">
        <v>36</v>
      </c>
      <c r="H119" s="118">
        <v>0</v>
      </c>
      <c r="I119" s="113">
        <v>0</v>
      </c>
      <c r="J119" s="104">
        <v>0</v>
      </c>
    </row>
    <row r="120" spans="1:10" ht="15" customHeight="1" x14ac:dyDescent="0.2">
      <c r="A120" s="58"/>
      <c r="B120" s="57"/>
      <c r="C120" s="38" t="s">
        <v>33</v>
      </c>
      <c r="D120" s="31" t="s">
        <v>15</v>
      </c>
      <c r="E120" s="31" t="s">
        <v>15</v>
      </c>
      <c r="F120" s="31" t="s">
        <v>15</v>
      </c>
      <c r="G120" s="32" t="s">
        <v>38</v>
      </c>
      <c r="H120" s="118">
        <v>0</v>
      </c>
      <c r="I120" s="113">
        <v>0</v>
      </c>
      <c r="J120" s="104">
        <v>0</v>
      </c>
    </row>
    <row r="121" spans="1:10" ht="15" customHeight="1" x14ac:dyDescent="0.2">
      <c r="A121" s="58"/>
      <c r="B121" s="57"/>
      <c r="C121" s="38" t="s">
        <v>35</v>
      </c>
      <c r="D121" s="31" t="s">
        <v>15</v>
      </c>
      <c r="E121" s="31" t="s">
        <v>15</v>
      </c>
      <c r="F121" s="31" t="s">
        <v>15</v>
      </c>
      <c r="G121" s="32" t="s">
        <v>40</v>
      </c>
      <c r="H121" s="118">
        <v>0</v>
      </c>
      <c r="I121" s="113">
        <v>0</v>
      </c>
      <c r="J121" s="104">
        <v>0</v>
      </c>
    </row>
    <row r="122" spans="1:10" ht="15" customHeight="1" x14ac:dyDescent="0.2">
      <c r="A122" s="58"/>
      <c r="B122" s="57"/>
      <c r="C122" s="39" t="s">
        <v>37</v>
      </c>
      <c r="D122" s="98" t="s">
        <v>15</v>
      </c>
      <c r="E122" s="98" t="s">
        <v>15</v>
      </c>
      <c r="F122" s="98" t="s">
        <v>15</v>
      </c>
      <c r="G122" s="40" t="s">
        <v>65</v>
      </c>
      <c r="H122" s="118">
        <v>0</v>
      </c>
      <c r="I122" s="113">
        <v>0</v>
      </c>
      <c r="J122" s="104">
        <v>0</v>
      </c>
    </row>
    <row r="123" spans="1:10" ht="15" customHeight="1" x14ac:dyDescent="0.2">
      <c r="A123" s="58"/>
      <c r="B123" s="136" t="s">
        <v>188</v>
      </c>
      <c r="C123" s="137"/>
      <c r="D123" s="137"/>
      <c r="E123" s="137"/>
      <c r="F123" s="137"/>
      <c r="G123" s="138"/>
      <c r="H123" s="119">
        <f>+SUM(H112:H122)</f>
        <v>852289</v>
      </c>
      <c r="I123" s="114">
        <f>+SUM(I112:I122)</f>
        <v>1127196</v>
      </c>
      <c r="J123" s="70">
        <f>+SUM(J112:J122)</f>
        <v>871193.61</v>
      </c>
    </row>
    <row r="124" spans="1:10" ht="15" customHeight="1" x14ac:dyDescent="0.2">
      <c r="A124" s="58"/>
      <c r="B124" s="87" t="s">
        <v>189</v>
      </c>
      <c r="C124" s="52" t="s">
        <v>14</v>
      </c>
      <c r="D124" s="31" t="s">
        <v>15</v>
      </c>
      <c r="E124" s="31" t="s">
        <v>15</v>
      </c>
      <c r="F124" s="31" t="s">
        <v>15</v>
      </c>
      <c r="G124" s="32" t="s">
        <v>59</v>
      </c>
      <c r="H124" s="116">
        <v>662430</v>
      </c>
      <c r="I124" s="117">
        <v>713044</v>
      </c>
      <c r="J124" s="48">
        <v>689677.64999999991</v>
      </c>
    </row>
    <row r="125" spans="1:10" ht="15" customHeight="1" x14ac:dyDescent="0.2">
      <c r="A125" s="58"/>
      <c r="B125" s="57"/>
      <c r="C125" s="52" t="s">
        <v>17</v>
      </c>
      <c r="D125" s="31" t="s">
        <v>15</v>
      </c>
      <c r="E125" s="31" t="s">
        <v>15</v>
      </c>
      <c r="F125" s="31" t="s">
        <v>15</v>
      </c>
      <c r="G125" s="32" t="s">
        <v>60</v>
      </c>
      <c r="H125" s="118">
        <v>334990</v>
      </c>
      <c r="I125" s="113">
        <v>533919</v>
      </c>
      <c r="J125" s="104">
        <v>390836.62000000005</v>
      </c>
    </row>
    <row r="126" spans="1:10" ht="15" customHeight="1" x14ac:dyDescent="0.2">
      <c r="A126" s="58"/>
      <c r="B126" s="57"/>
      <c r="C126" s="38" t="s">
        <v>19</v>
      </c>
      <c r="D126" s="31" t="s">
        <v>15</v>
      </c>
      <c r="E126" s="31" t="s">
        <v>15</v>
      </c>
      <c r="F126" s="31" t="s">
        <v>15</v>
      </c>
      <c r="G126" s="32" t="s">
        <v>61</v>
      </c>
      <c r="H126" s="118">
        <v>500</v>
      </c>
      <c r="I126" s="113">
        <v>50</v>
      </c>
      <c r="J126" s="104">
        <v>0</v>
      </c>
    </row>
    <row r="127" spans="1:10" ht="15" customHeight="1" x14ac:dyDescent="0.2">
      <c r="A127" s="58"/>
      <c r="B127" s="57"/>
      <c r="C127" s="38" t="s">
        <v>21</v>
      </c>
      <c r="D127" s="31" t="s">
        <v>15</v>
      </c>
      <c r="E127" s="31" t="s">
        <v>15</v>
      </c>
      <c r="F127" s="31" t="s">
        <v>15</v>
      </c>
      <c r="G127" s="32" t="s">
        <v>26</v>
      </c>
      <c r="H127" s="118">
        <v>6200</v>
      </c>
      <c r="I127" s="113">
        <v>1700</v>
      </c>
      <c r="J127" s="104">
        <v>1631.82</v>
      </c>
    </row>
    <row r="128" spans="1:10" ht="15" customHeight="1" x14ac:dyDescent="0.2">
      <c r="A128" s="58"/>
      <c r="B128" s="57"/>
      <c r="C128" s="38" t="s">
        <v>23</v>
      </c>
      <c r="D128" s="31" t="s">
        <v>15</v>
      </c>
      <c r="E128" s="31" t="s">
        <v>15</v>
      </c>
      <c r="F128" s="31" t="s">
        <v>15</v>
      </c>
      <c r="G128" s="32" t="s">
        <v>62</v>
      </c>
      <c r="H128" s="118">
        <v>0</v>
      </c>
      <c r="I128" s="113">
        <v>0</v>
      </c>
      <c r="J128" s="104">
        <v>0</v>
      </c>
    </row>
    <row r="129" spans="1:10" ht="15" customHeight="1" x14ac:dyDescent="0.2">
      <c r="A129" s="58"/>
      <c r="B129" s="57"/>
      <c r="C129" s="38" t="s">
        <v>25</v>
      </c>
      <c r="D129" s="31" t="s">
        <v>15</v>
      </c>
      <c r="E129" s="31" t="s">
        <v>15</v>
      </c>
      <c r="F129" s="31" t="s">
        <v>15</v>
      </c>
      <c r="G129" s="32" t="s">
        <v>63</v>
      </c>
      <c r="H129" s="118">
        <v>2000</v>
      </c>
      <c r="I129" s="113">
        <v>650</v>
      </c>
      <c r="J129" s="104">
        <v>627.29999999999995</v>
      </c>
    </row>
    <row r="130" spans="1:10" ht="15" customHeight="1" x14ac:dyDescent="0.2">
      <c r="A130" s="58"/>
      <c r="B130" s="57"/>
      <c r="C130" s="38" t="s">
        <v>29</v>
      </c>
      <c r="D130" s="31" t="s">
        <v>15</v>
      </c>
      <c r="E130" s="31" t="s">
        <v>15</v>
      </c>
      <c r="F130" s="31" t="s">
        <v>15</v>
      </c>
      <c r="G130" s="32" t="s">
        <v>64</v>
      </c>
      <c r="H130" s="118">
        <v>0</v>
      </c>
      <c r="I130" s="113">
        <v>303181</v>
      </c>
      <c r="J130" s="104">
        <v>1247.06</v>
      </c>
    </row>
    <row r="131" spans="1:10" ht="15" customHeight="1" x14ac:dyDescent="0.2">
      <c r="A131" s="58"/>
      <c r="B131" s="57"/>
      <c r="C131" s="38" t="s">
        <v>31</v>
      </c>
      <c r="D131" s="31" t="s">
        <v>15</v>
      </c>
      <c r="E131" s="31" t="s">
        <v>15</v>
      </c>
      <c r="F131" s="31" t="s">
        <v>15</v>
      </c>
      <c r="G131" s="32" t="s">
        <v>36</v>
      </c>
      <c r="H131" s="118">
        <v>0</v>
      </c>
      <c r="I131" s="113">
        <v>308430</v>
      </c>
      <c r="J131" s="104">
        <v>110180</v>
      </c>
    </row>
    <row r="132" spans="1:10" ht="15" customHeight="1" x14ac:dyDescent="0.2">
      <c r="A132" s="58"/>
      <c r="B132" s="57"/>
      <c r="C132" s="38" t="s">
        <v>33</v>
      </c>
      <c r="D132" s="31" t="s">
        <v>15</v>
      </c>
      <c r="E132" s="31" t="s">
        <v>15</v>
      </c>
      <c r="F132" s="31" t="s">
        <v>15</v>
      </c>
      <c r="G132" s="32" t="s">
        <v>38</v>
      </c>
      <c r="H132" s="118">
        <v>0</v>
      </c>
      <c r="I132" s="113">
        <v>0</v>
      </c>
      <c r="J132" s="104">
        <v>0</v>
      </c>
    </row>
    <row r="133" spans="1:10" ht="15" customHeight="1" x14ac:dyDescent="0.2">
      <c r="A133" s="58"/>
      <c r="B133" s="57"/>
      <c r="C133" s="38" t="s">
        <v>35</v>
      </c>
      <c r="D133" s="31" t="s">
        <v>15</v>
      </c>
      <c r="E133" s="31" t="s">
        <v>15</v>
      </c>
      <c r="F133" s="31" t="s">
        <v>15</v>
      </c>
      <c r="G133" s="32" t="s">
        <v>40</v>
      </c>
      <c r="H133" s="118">
        <v>0</v>
      </c>
      <c r="I133" s="113">
        <v>0</v>
      </c>
      <c r="J133" s="104">
        <v>0</v>
      </c>
    </row>
    <row r="134" spans="1:10" ht="15" customHeight="1" x14ac:dyDescent="0.2">
      <c r="A134" s="58"/>
      <c r="B134" s="57"/>
      <c r="C134" s="39" t="s">
        <v>37</v>
      </c>
      <c r="D134" s="98" t="s">
        <v>15</v>
      </c>
      <c r="E134" s="98" t="s">
        <v>15</v>
      </c>
      <c r="F134" s="98" t="s">
        <v>15</v>
      </c>
      <c r="G134" s="40" t="s">
        <v>65</v>
      </c>
      <c r="H134" s="118">
        <v>0</v>
      </c>
      <c r="I134" s="113">
        <v>0</v>
      </c>
      <c r="J134" s="104">
        <v>0</v>
      </c>
    </row>
    <row r="135" spans="1:10" ht="15" customHeight="1" x14ac:dyDescent="0.2">
      <c r="A135" s="58"/>
      <c r="B135" s="136" t="s">
        <v>190</v>
      </c>
      <c r="C135" s="137"/>
      <c r="D135" s="137"/>
      <c r="E135" s="137"/>
      <c r="F135" s="137"/>
      <c r="G135" s="138"/>
      <c r="H135" s="119">
        <f>+SUM(H124:H134)</f>
        <v>1006120</v>
      </c>
      <c r="I135" s="114">
        <f>+SUM(I124:I134)</f>
        <v>1860974</v>
      </c>
      <c r="J135" s="70">
        <f>+SUM(J124:J134)</f>
        <v>1194200.4500000002</v>
      </c>
    </row>
    <row r="136" spans="1:10" ht="15" customHeight="1" thickBot="1" x14ac:dyDescent="0.25">
      <c r="A136" s="50" t="s">
        <v>193</v>
      </c>
      <c r="B136" s="50"/>
      <c r="C136" s="51"/>
      <c r="D136" s="51"/>
      <c r="E136" s="51"/>
      <c r="F136" s="51"/>
      <c r="G136" s="51"/>
      <c r="H136" s="129">
        <f>+H135+H123+H111+H99+H87+H75+H63+H51+H39+H27+H15</f>
        <v>137893447</v>
      </c>
      <c r="I136" s="129">
        <f>+I135+I123+I111+I99+I87+I75+I63+I51+I39+I27+I15</f>
        <v>187799453</v>
      </c>
      <c r="J136" s="76">
        <f>+J135+J123+J111+J99+J87+J75+J63+J51+J39+J27+J15</f>
        <v>139421264.97000003</v>
      </c>
    </row>
    <row r="137" spans="1:10" ht="15" customHeight="1" x14ac:dyDescent="0.2">
      <c r="A137" s="58"/>
    </row>
    <row r="138" spans="1:10" ht="15" customHeight="1" x14ac:dyDescent="0.2">
      <c r="A138" s="58"/>
      <c r="I138" s="55"/>
    </row>
    <row r="139" spans="1:10" ht="15" customHeight="1" x14ac:dyDescent="0.2">
      <c r="A139" s="58"/>
    </row>
    <row r="140" spans="1:10" ht="15" customHeight="1" x14ac:dyDescent="0.2">
      <c r="A140" s="58"/>
    </row>
    <row r="141" spans="1:10" ht="15" customHeight="1" x14ac:dyDescent="0.2">
      <c r="A141" s="58"/>
    </row>
    <row r="142" spans="1:10" ht="15" customHeight="1" x14ac:dyDescent="0.2">
      <c r="A142" s="58"/>
    </row>
    <row r="143" spans="1:10" ht="15" customHeight="1" x14ac:dyDescent="0.2">
      <c r="A143" s="58"/>
    </row>
    <row r="144" spans="1:10" ht="15" customHeight="1" x14ac:dyDescent="0.2">
      <c r="A144" s="58"/>
    </row>
    <row r="145" spans="1:1" ht="15" customHeight="1" x14ac:dyDescent="0.2">
      <c r="A145" s="58"/>
    </row>
    <row r="146" spans="1:1" ht="15" customHeight="1" x14ac:dyDescent="0.2">
      <c r="A146" s="58"/>
    </row>
    <row r="147" spans="1:1" ht="15" customHeight="1" x14ac:dyDescent="0.2">
      <c r="A147" s="58"/>
    </row>
    <row r="148" spans="1:1" ht="15" customHeight="1" x14ac:dyDescent="0.2">
      <c r="A148" s="58"/>
    </row>
    <row r="149" spans="1:1" ht="15" customHeight="1" x14ac:dyDescent="0.2">
      <c r="A149" s="58"/>
    </row>
    <row r="150" spans="1:1" ht="15" customHeight="1" x14ac:dyDescent="0.2">
      <c r="A150" s="58"/>
    </row>
    <row r="151" spans="1:1" ht="15" customHeight="1" x14ac:dyDescent="0.2">
      <c r="A151" s="58"/>
    </row>
    <row r="152" spans="1:1" ht="15" customHeight="1" x14ac:dyDescent="0.2">
      <c r="A152" s="58"/>
    </row>
    <row r="153" spans="1:1" ht="15" customHeight="1" x14ac:dyDescent="0.2">
      <c r="A153" s="58"/>
    </row>
    <row r="154" spans="1:1" ht="15" customHeight="1" x14ac:dyDescent="0.2">
      <c r="A154" s="58"/>
    </row>
    <row r="155" spans="1:1" ht="15" customHeight="1" x14ac:dyDescent="0.2">
      <c r="A155" s="58"/>
    </row>
    <row r="156" spans="1:1" ht="15" customHeight="1" x14ac:dyDescent="0.2">
      <c r="A156" s="58"/>
    </row>
    <row r="157" spans="1:1" ht="15" customHeight="1" x14ac:dyDescent="0.2">
      <c r="A157" s="58"/>
    </row>
    <row r="158" spans="1:1" ht="15" customHeight="1" x14ac:dyDescent="0.2">
      <c r="A158" s="58"/>
    </row>
    <row r="159" spans="1:1" ht="15" customHeight="1" x14ac:dyDescent="0.2">
      <c r="A159" s="58"/>
    </row>
    <row r="160" spans="1:1" ht="15" customHeight="1" x14ac:dyDescent="0.2">
      <c r="A160" s="58"/>
    </row>
    <row r="161" spans="1:1" ht="15" customHeight="1" x14ac:dyDescent="0.2">
      <c r="A161" s="58"/>
    </row>
    <row r="162" spans="1:1" ht="15" customHeight="1" x14ac:dyDescent="0.2">
      <c r="A162" s="58"/>
    </row>
    <row r="163" spans="1:1" ht="15" customHeight="1" x14ac:dyDescent="0.2">
      <c r="A163" s="58"/>
    </row>
    <row r="164" spans="1:1" ht="15" customHeight="1" x14ac:dyDescent="0.2">
      <c r="A164" s="58"/>
    </row>
    <row r="165" spans="1:1" ht="15" customHeight="1" x14ac:dyDescent="0.2">
      <c r="A165" s="58"/>
    </row>
    <row r="166" spans="1:1" ht="15" customHeight="1" x14ac:dyDescent="0.2">
      <c r="A166" s="58"/>
    </row>
    <row r="167" spans="1:1" ht="15" customHeight="1" x14ac:dyDescent="0.2">
      <c r="A167" s="58"/>
    </row>
    <row r="168" spans="1:1" ht="15" customHeight="1" x14ac:dyDescent="0.2">
      <c r="A168" s="58"/>
    </row>
    <row r="170" spans="1:1" ht="16.2" customHeight="1" x14ac:dyDescent="0.2"/>
  </sheetData>
  <mergeCells count="12">
    <mergeCell ref="A4:A7"/>
    <mergeCell ref="B15:G15"/>
    <mergeCell ref="B135:G135"/>
    <mergeCell ref="B123:G123"/>
    <mergeCell ref="B111:G111"/>
    <mergeCell ref="B99:G99"/>
    <mergeCell ref="B87:G87"/>
    <mergeCell ref="B75:G75"/>
    <mergeCell ref="B63:G63"/>
    <mergeCell ref="B51:G51"/>
    <mergeCell ref="B39:G39"/>
    <mergeCell ref="B27:G27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F14 C16:F26 C124:F134 C112:F122 C100:F110 C88:F98 C76:F86 C64:F74 C52:F62 C40:F43 C28:F38 C44:F5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>
    <pageSetUpPr fitToPage="1"/>
  </sheetPr>
  <dimension ref="A1:L42"/>
  <sheetViews>
    <sheetView showGridLines="0" zoomScaleNormal="100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I7" sqref="I7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3" width="34.85546875" style="21" customWidth="1"/>
    <col min="4" max="7" width="14.28515625" style="21" customWidth="1"/>
    <col min="8" max="16384" width="23.28515625" style="21"/>
  </cols>
  <sheetData>
    <row r="1" spans="1:10" ht="15" customHeight="1" x14ac:dyDescent="0.2">
      <c r="A1" s="79" t="s">
        <v>194</v>
      </c>
      <c r="B1" s="78"/>
      <c r="C1" s="78"/>
      <c r="D1" s="78"/>
      <c r="E1" s="78"/>
      <c r="F1" s="78"/>
      <c r="G1" s="78"/>
    </row>
    <row r="2" spans="1:10" ht="15" customHeight="1" thickBot="1" x14ac:dyDescent="0.25">
      <c r="B2" s="22"/>
      <c r="C2" s="22"/>
      <c r="G2" s="77" t="s">
        <v>2</v>
      </c>
    </row>
    <row r="3" spans="1:10" ht="31.5" customHeight="1" thickBot="1" x14ac:dyDescent="0.25">
      <c r="A3" s="72" t="s">
        <v>3</v>
      </c>
      <c r="B3" s="72" t="s">
        <v>4</v>
      </c>
      <c r="C3" s="72" t="s">
        <v>8</v>
      </c>
      <c r="D3" s="73" t="s">
        <v>67</v>
      </c>
      <c r="E3" s="73" t="s">
        <v>68</v>
      </c>
      <c r="F3" s="73" t="s">
        <v>69</v>
      </c>
      <c r="G3" s="73" t="s">
        <v>70</v>
      </c>
    </row>
    <row r="4" spans="1:10" s="22" customFormat="1" ht="15" customHeight="1" x14ac:dyDescent="0.2">
      <c r="A4" s="92" t="s">
        <v>168</v>
      </c>
      <c r="B4" s="83" t="s">
        <v>169</v>
      </c>
      <c r="C4" s="67" t="s">
        <v>71</v>
      </c>
      <c r="D4" s="33">
        <f>+Mapa_42!I23+D5</f>
        <v>795478.72</v>
      </c>
      <c r="E4" s="34">
        <f>+Mapa_42!I24-Mapa_42!I23</f>
        <v>11443780.659999998</v>
      </c>
      <c r="F4" s="34">
        <f>+Mapa_43!J15</f>
        <v>11126854.689999999</v>
      </c>
      <c r="G4" s="34">
        <f>+D4+E4-F4</f>
        <v>1112404.6899999995</v>
      </c>
      <c r="H4" s="60"/>
      <c r="I4" s="60"/>
      <c r="J4" s="60"/>
    </row>
    <row r="5" spans="1:10" s="22" customFormat="1" ht="15" customHeight="1" x14ac:dyDescent="0.2">
      <c r="A5" s="91"/>
      <c r="B5" s="83"/>
      <c r="C5" s="65" t="s">
        <v>195</v>
      </c>
      <c r="D5" s="33">
        <v>134045.97</v>
      </c>
      <c r="E5" s="34"/>
      <c r="F5" s="34"/>
      <c r="G5" s="34"/>
      <c r="H5" s="60"/>
      <c r="I5" s="60"/>
      <c r="J5" s="60"/>
    </row>
    <row r="6" spans="1:10" s="22" customFormat="1" ht="15" customHeight="1" x14ac:dyDescent="0.2">
      <c r="A6" s="91"/>
      <c r="B6" s="57"/>
      <c r="C6" s="32" t="s">
        <v>72</v>
      </c>
      <c r="D6" s="33">
        <v>47007.07</v>
      </c>
      <c r="E6" s="34">
        <v>547423.52</v>
      </c>
      <c r="F6" s="34">
        <v>551257.4</v>
      </c>
      <c r="G6" s="34">
        <f>+D6+E6-F6</f>
        <v>43173.189999999944</v>
      </c>
      <c r="H6" s="60"/>
      <c r="I6" s="60"/>
      <c r="J6" s="60"/>
    </row>
    <row r="7" spans="1:10" s="22" customFormat="1" ht="15" customHeight="1" x14ac:dyDescent="0.2">
      <c r="A7" s="30"/>
      <c r="B7" s="136" t="s">
        <v>170</v>
      </c>
      <c r="C7" s="138"/>
      <c r="D7" s="75">
        <f>+D6+D4</f>
        <v>842485.78999999992</v>
      </c>
      <c r="E7" s="70">
        <f>+E6+E4</f>
        <v>11991204.179999998</v>
      </c>
      <c r="F7" s="70">
        <f>+F6+F4</f>
        <v>11678112.09</v>
      </c>
      <c r="G7" s="70">
        <f>+G6+G4</f>
        <v>1155577.8799999994</v>
      </c>
      <c r="H7" s="60"/>
      <c r="I7" s="60"/>
      <c r="J7" s="60"/>
    </row>
    <row r="8" spans="1:10" s="22" customFormat="1" ht="15" customHeight="1" x14ac:dyDescent="0.2">
      <c r="A8" s="30"/>
      <c r="B8" s="87" t="s">
        <v>171</v>
      </c>
      <c r="C8" s="54" t="s">
        <v>71</v>
      </c>
      <c r="D8" s="33">
        <f>+Mapa_42!I44</f>
        <v>38368.42</v>
      </c>
      <c r="E8" s="34">
        <f>+Mapa_42!I45-Mapa_42!I44</f>
        <v>5600904.9799999986</v>
      </c>
      <c r="F8" s="34">
        <f>+Mapa_43!J27</f>
        <v>5452194.79</v>
      </c>
      <c r="G8" s="48">
        <f>+D8+E8-F8</f>
        <v>187078.60999999847</v>
      </c>
      <c r="H8" s="60"/>
      <c r="I8" s="60"/>
      <c r="J8" s="60"/>
    </row>
    <row r="9" spans="1:10" s="22" customFormat="1" ht="15" customHeight="1" x14ac:dyDescent="0.2">
      <c r="A9" s="30"/>
      <c r="B9" s="57"/>
      <c r="C9" s="32" t="s">
        <v>72</v>
      </c>
      <c r="D9" s="41">
        <v>0</v>
      </c>
      <c r="E9" s="42">
        <v>0</v>
      </c>
      <c r="F9" s="42">
        <v>0</v>
      </c>
      <c r="G9" s="34">
        <f>+D9+E9-F9</f>
        <v>0</v>
      </c>
      <c r="H9" s="60"/>
      <c r="I9" s="60"/>
      <c r="J9" s="60"/>
    </row>
    <row r="10" spans="1:10" ht="15" customHeight="1" x14ac:dyDescent="0.2">
      <c r="A10" s="30"/>
      <c r="B10" s="136" t="s">
        <v>172</v>
      </c>
      <c r="C10" s="156"/>
      <c r="D10" s="70">
        <f>+D8+D9</f>
        <v>38368.42</v>
      </c>
      <c r="E10" s="70">
        <f>+E8+E9</f>
        <v>5600904.9799999986</v>
      </c>
      <c r="F10" s="70">
        <f>+F8+F9</f>
        <v>5452194.79</v>
      </c>
      <c r="G10" s="70">
        <f>+G8+G9</f>
        <v>187078.60999999847</v>
      </c>
      <c r="H10" s="60"/>
      <c r="I10" s="60"/>
      <c r="J10" s="60"/>
    </row>
    <row r="11" spans="1:10" ht="15" customHeight="1" x14ac:dyDescent="0.2">
      <c r="A11" s="30"/>
      <c r="B11" s="87" t="s">
        <v>173</v>
      </c>
      <c r="C11" s="54" t="s">
        <v>71</v>
      </c>
      <c r="D11" s="33">
        <f>+Mapa_42!I65</f>
        <v>1665713.64</v>
      </c>
      <c r="E11" s="34">
        <f>+Mapa_42!I66-Mapa_42!I65</f>
        <v>61513591.149999991</v>
      </c>
      <c r="F11" s="34">
        <f>+Mapa_43!J39</f>
        <v>62275808.060000002</v>
      </c>
      <c r="G11" s="48">
        <f>+D11+E11-F11</f>
        <v>903496.72999998927</v>
      </c>
      <c r="H11" s="60"/>
      <c r="I11" s="60"/>
      <c r="J11" s="60"/>
    </row>
    <row r="12" spans="1:10" ht="15" customHeight="1" x14ac:dyDescent="0.2">
      <c r="A12" s="30"/>
      <c r="B12" s="57"/>
      <c r="C12" s="32" t="s">
        <v>72</v>
      </c>
      <c r="D12" s="41">
        <v>7190</v>
      </c>
      <c r="E12" s="42">
        <v>30315.89</v>
      </c>
      <c r="F12" s="42">
        <v>22189.62</v>
      </c>
      <c r="G12" s="34">
        <f>+D12+E12-F12</f>
        <v>15316.27</v>
      </c>
      <c r="H12" s="60"/>
      <c r="I12" s="60"/>
      <c r="J12" s="60"/>
    </row>
    <row r="13" spans="1:10" ht="15" customHeight="1" x14ac:dyDescent="0.2">
      <c r="A13" s="30"/>
      <c r="B13" s="136" t="s">
        <v>174</v>
      </c>
      <c r="C13" s="156"/>
      <c r="D13" s="70">
        <f>+D11+D12</f>
        <v>1672903.64</v>
      </c>
      <c r="E13" s="70">
        <f>+E11+E12</f>
        <v>61543907.039999992</v>
      </c>
      <c r="F13" s="70">
        <f>+F11+F12</f>
        <v>62297997.68</v>
      </c>
      <c r="G13" s="70">
        <f>+G11+G12</f>
        <v>918812.99999998929</v>
      </c>
      <c r="H13" s="60"/>
      <c r="I13" s="60"/>
      <c r="J13" s="60"/>
    </row>
    <row r="14" spans="1:10" ht="15" customHeight="1" x14ac:dyDescent="0.2">
      <c r="A14" s="58"/>
      <c r="B14" s="87" t="s">
        <v>175</v>
      </c>
      <c r="C14" s="54" t="s">
        <v>71</v>
      </c>
      <c r="D14" s="33">
        <f>+Mapa_42!I86</f>
        <v>864326.48</v>
      </c>
      <c r="E14" s="34">
        <f>+Mapa_42!I87-Mapa_42!I86</f>
        <v>23704666.290000003</v>
      </c>
      <c r="F14" s="34">
        <f>+Mapa_43!J51</f>
        <v>23695943.57</v>
      </c>
      <c r="G14" s="48">
        <f>+D14+E14-F14</f>
        <v>873049.20000000298</v>
      </c>
      <c r="H14" s="60"/>
      <c r="I14" s="60"/>
      <c r="J14" s="60"/>
    </row>
    <row r="15" spans="1:10" ht="15" customHeight="1" x14ac:dyDescent="0.2">
      <c r="A15" s="30"/>
      <c r="B15" s="82"/>
      <c r="C15" s="66" t="s">
        <v>72</v>
      </c>
      <c r="D15" s="41">
        <v>-63340.42</v>
      </c>
      <c r="E15" s="42">
        <v>21023.190000000002</v>
      </c>
      <c r="F15" s="42">
        <v>12145.64</v>
      </c>
      <c r="G15" s="34">
        <f>+D15+E15-F15</f>
        <v>-54462.869999999995</v>
      </c>
      <c r="H15" s="60"/>
      <c r="I15" s="60"/>
      <c r="J15" s="60"/>
    </row>
    <row r="16" spans="1:10" ht="15" customHeight="1" x14ac:dyDescent="0.2">
      <c r="A16" s="30"/>
      <c r="B16" s="136" t="s">
        <v>176</v>
      </c>
      <c r="C16" s="156"/>
      <c r="D16" s="70">
        <f>+D14+D15</f>
        <v>800986.05999999994</v>
      </c>
      <c r="E16" s="70">
        <f>+E14+E15</f>
        <v>23725689.480000004</v>
      </c>
      <c r="F16" s="70">
        <f>+F14+F15</f>
        <v>23708089.210000001</v>
      </c>
      <c r="G16" s="70">
        <f>+G14+G15</f>
        <v>818586.33000000298</v>
      </c>
      <c r="H16" s="60"/>
      <c r="I16" s="60"/>
      <c r="J16" s="60"/>
    </row>
    <row r="17" spans="1:12" ht="15" customHeight="1" x14ac:dyDescent="0.2">
      <c r="A17" s="30"/>
      <c r="B17" s="87" t="s">
        <v>177</v>
      </c>
      <c r="C17" s="54" t="s">
        <v>71</v>
      </c>
      <c r="D17" s="33">
        <f>+Mapa_42!I107</f>
        <v>652348.64</v>
      </c>
      <c r="E17" s="34">
        <f>+Mapa_42!I108-Mapa_42!I107</f>
        <v>4500699.3500000006</v>
      </c>
      <c r="F17" s="34">
        <f>+Mapa_43!J63</f>
        <v>4712294.37</v>
      </c>
      <c r="G17" s="48">
        <f>+D17+E17-F17</f>
        <v>440753.62000000011</v>
      </c>
      <c r="H17" s="60"/>
      <c r="I17" s="60"/>
      <c r="J17" s="60"/>
    </row>
    <row r="18" spans="1:12" ht="15" customHeight="1" x14ac:dyDescent="0.2">
      <c r="A18" s="58"/>
      <c r="B18" s="57"/>
      <c r="C18" s="32" t="s">
        <v>72</v>
      </c>
      <c r="D18" s="41">
        <v>0</v>
      </c>
      <c r="E18" s="42">
        <v>0</v>
      </c>
      <c r="F18" s="42">
        <v>0</v>
      </c>
      <c r="G18" s="34">
        <f>+D18+E18-F18</f>
        <v>0</v>
      </c>
      <c r="H18" s="60"/>
      <c r="I18" s="60"/>
      <c r="J18" s="60"/>
    </row>
    <row r="19" spans="1:12" ht="15" customHeight="1" x14ac:dyDescent="0.2">
      <c r="A19" s="58"/>
      <c r="B19" s="136" t="s">
        <v>178</v>
      </c>
      <c r="C19" s="156"/>
      <c r="D19" s="70">
        <f>+D17+D18</f>
        <v>652348.64</v>
      </c>
      <c r="E19" s="70">
        <f>+E17+E18</f>
        <v>4500699.3500000006</v>
      </c>
      <c r="F19" s="70">
        <f>+F17+F18</f>
        <v>4712294.37</v>
      </c>
      <c r="G19" s="70">
        <f>+G17+G18</f>
        <v>440753.62000000011</v>
      </c>
      <c r="H19" s="60"/>
      <c r="I19" s="60"/>
      <c r="J19" s="60"/>
    </row>
    <row r="20" spans="1:12" ht="15" customHeight="1" x14ac:dyDescent="0.2">
      <c r="A20" s="58"/>
      <c r="B20" s="87" t="s">
        <v>179</v>
      </c>
      <c r="C20" s="54" t="s">
        <v>71</v>
      </c>
      <c r="D20" s="33">
        <f>+Mapa_42!I128</f>
        <v>184527.23</v>
      </c>
      <c r="E20" s="34">
        <f>+Mapa_42!I129-Mapa_42!I128</f>
        <v>7998961.8399999999</v>
      </c>
      <c r="F20" s="34">
        <f>+Mapa_43!J75</f>
        <v>7796288.5300000003</v>
      </c>
      <c r="G20" s="48">
        <f>+D20+E20-F20</f>
        <v>387200.54000000004</v>
      </c>
      <c r="H20" s="60"/>
      <c r="I20" s="60"/>
      <c r="J20" s="60"/>
      <c r="K20" s="60"/>
      <c r="L20" s="60"/>
    </row>
    <row r="21" spans="1:12" ht="15" customHeight="1" x14ac:dyDescent="0.2">
      <c r="A21" s="58"/>
      <c r="B21" s="57"/>
      <c r="C21" s="32" t="s">
        <v>72</v>
      </c>
      <c r="D21" s="41">
        <v>6010.44</v>
      </c>
      <c r="E21" s="42">
        <v>143295.71</v>
      </c>
      <c r="F21" s="42">
        <v>149306.15</v>
      </c>
      <c r="G21" s="34">
        <f>+D21+E21-F21</f>
        <v>0</v>
      </c>
      <c r="H21" s="60"/>
    </row>
    <row r="22" spans="1:12" ht="15" customHeight="1" x14ac:dyDescent="0.2">
      <c r="A22" s="58"/>
      <c r="B22" s="136" t="s">
        <v>180</v>
      </c>
      <c r="C22" s="156"/>
      <c r="D22" s="70">
        <f>+D20+D21</f>
        <v>190537.67</v>
      </c>
      <c r="E22" s="70">
        <f>+E20+E21</f>
        <v>8142257.5499999998</v>
      </c>
      <c r="F22" s="70">
        <f>+F20+F21</f>
        <v>7945594.6800000006</v>
      </c>
      <c r="G22" s="70">
        <f>+G20+G21</f>
        <v>387200.54000000004</v>
      </c>
    </row>
    <row r="23" spans="1:12" ht="15" customHeight="1" x14ac:dyDescent="0.2">
      <c r="A23" s="58"/>
      <c r="B23" s="87" t="s">
        <v>181</v>
      </c>
      <c r="C23" s="54" t="s">
        <v>71</v>
      </c>
      <c r="D23" s="34">
        <f>+Mapa_42!I149</f>
        <v>447703.91</v>
      </c>
      <c r="E23" s="34">
        <f>+Mapa_42!I150-Mapa_42!I149</f>
        <v>11782622.66</v>
      </c>
      <c r="F23" s="34">
        <f>+Mapa_43!J87</f>
        <v>12009867.34</v>
      </c>
      <c r="G23" s="48">
        <f>+D23+E23-F23</f>
        <v>220459.23000000045</v>
      </c>
    </row>
    <row r="24" spans="1:12" ht="15" customHeight="1" x14ac:dyDescent="0.2">
      <c r="A24" s="58"/>
      <c r="B24" s="57"/>
      <c r="C24" s="67" t="s">
        <v>72</v>
      </c>
      <c r="D24" s="41">
        <v>0</v>
      </c>
      <c r="E24" s="42">
        <v>9368.9699999999993</v>
      </c>
      <c r="F24" s="42">
        <v>0</v>
      </c>
      <c r="G24" s="34">
        <f>+D24+E24-F24</f>
        <v>9368.9699999999993</v>
      </c>
    </row>
    <row r="25" spans="1:12" ht="15" customHeight="1" x14ac:dyDescent="0.2">
      <c r="A25" s="58"/>
      <c r="B25" s="136" t="s">
        <v>182</v>
      </c>
      <c r="C25" s="156"/>
      <c r="D25" s="70">
        <f>+D23+D24</f>
        <v>447703.91</v>
      </c>
      <c r="E25" s="70">
        <f>+E23+E24</f>
        <v>11791991.630000001</v>
      </c>
      <c r="F25" s="70">
        <f>+F23+F24</f>
        <v>12009867.34</v>
      </c>
      <c r="G25" s="70">
        <f>+G23+G24</f>
        <v>229828.20000000045</v>
      </c>
    </row>
    <row r="26" spans="1:12" ht="15" customHeight="1" x14ac:dyDescent="0.2">
      <c r="A26" s="58"/>
      <c r="B26" s="87" t="s">
        <v>183</v>
      </c>
      <c r="C26" s="54" t="s">
        <v>71</v>
      </c>
      <c r="D26" s="34">
        <f>+Mapa_42!I170</f>
        <v>266904.77</v>
      </c>
      <c r="E26" s="34">
        <f>+Mapa_42!I171-Mapa_42!I170</f>
        <v>6000800.1799999997</v>
      </c>
      <c r="F26" s="34">
        <f>+Mapa_43!J99</f>
        <v>6126768.9899999984</v>
      </c>
      <c r="G26" s="48">
        <f>+D26+E26-F26</f>
        <v>140935.96000000089</v>
      </c>
    </row>
    <row r="27" spans="1:12" ht="15" customHeight="1" x14ac:dyDescent="0.2">
      <c r="A27" s="58"/>
      <c r="B27" s="57"/>
      <c r="C27" s="67" t="s">
        <v>72</v>
      </c>
      <c r="D27" s="41">
        <v>0</v>
      </c>
      <c r="E27" s="42">
        <v>0</v>
      </c>
      <c r="F27" s="42">
        <v>0</v>
      </c>
      <c r="G27" s="34">
        <f>+D27+E27-F27</f>
        <v>0</v>
      </c>
    </row>
    <row r="28" spans="1:12" ht="15" customHeight="1" x14ac:dyDescent="0.2">
      <c r="A28" s="58"/>
      <c r="B28" s="136" t="s">
        <v>184</v>
      </c>
      <c r="C28" s="156"/>
      <c r="D28" s="70">
        <f>+D26+D27</f>
        <v>266904.77</v>
      </c>
      <c r="E28" s="70">
        <f>+E26+E27</f>
        <v>6000800.1799999997</v>
      </c>
      <c r="F28" s="70">
        <f>+F26+F27</f>
        <v>6126768.9899999984</v>
      </c>
      <c r="G28" s="70">
        <f>+G26+G27</f>
        <v>140935.96000000089</v>
      </c>
    </row>
    <row r="29" spans="1:12" ht="15" customHeight="1" x14ac:dyDescent="0.2">
      <c r="A29" s="58"/>
      <c r="B29" s="87" t="s">
        <v>185</v>
      </c>
      <c r="C29" s="54" t="s">
        <v>71</v>
      </c>
      <c r="D29" s="34">
        <f>+Mapa_42!I191</f>
        <v>380867.76</v>
      </c>
      <c r="E29" s="34">
        <f>+Mapa_42!I192-Mapa_42!I191</f>
        <v>4134175.629999999</v>
      </c>
      <c r="F29" s="34">
        <f>+Mapa_43!J111</f>
        <v>4159850.5699999994</v>
      </c>
      <c r="G29" s="48">
        <f>+D29+E29-F29</f>
        <v>355192.81999999937</v>
      </c>
      <c r="H29" s="60"/>
    </row>
    <row r="30" spans="1:12" ht="15" customHeight="1" x14ac:dyDescent="0.2">
      <c r="A30" s="58"/>
      <c r="B30" s="57"/>
      <c r="C30" s="67" t="s">
        <v>72</v>
      </c>
      <c r="D30" s="41">
        <v>-237862.16</v>
      </c>
      <c r="E30" s="42">
        <v>0</v>
      </c>
      <c r="F30" s="42">
        <v>0</v>
      </c>
      <c r="G30" s="34">
        <f>+D30+E30-F30</f>
        <v>-237862.16</v>
      </c>
      <c r="H30" s="60"/>
    </row>
    <row r="31" spans="1:12" ht="15" customHeight="1" x14ac:dyDescent="0.2">
      <c r="A31" s="58"/>
      <c r="B31" s="136" t="s">
        <v>186</v>
      </c>
      <c r="C31" s="156"/>
      <c r="D31" s="70">
        <f>+D29+D30</f>
        <v>143005.6</v>
      </c>
      <c r="E31" s="70">
        <f>+E29+E30</f>
        <v>4134175.629999999</v>
      </c>
      <c r="F31" s="70">
        <f>+F29+F30</f>
        <v>4159850.5699999994</v>
      </c>
      <c r="G31" s="70">
        <f>+G29+G30</f>
        <v>117330.65999999936</v>
      </c>
    </row>
    <row r="32" spans="1:12" ht="15" customHeight="1" x14ac:dyDescent="0.2">
      <c r="A32" s="58"/>
      <c r="B32" s="87" t="s">
        <v>187</v>
      </c>
      <c r="C32" s="54" t="s">
        <v>71</v>
      </c>
      <c r="D32" s="34">
        <f>+Mapa_42!I212</f>
        <v>89932.05</v>
      </c>
      <c r="E32" s="34">
        <f>+Mapa_42!I213-Mapa_42!I212</f>
        <v>793887.47</v>
      </c>
      <c r="F32" s="34">
        <f>+Mapa_43!J123</f>
        <v>871193.61</v>
      </c>
      <c r="G32" s="48">
        <f>+D32+E32-F32</f>
        <v>12625.910000000033</v>
      </c>
    </row>
    <row r="33" spans="1:7" ht="15" customHeight="1" x14ac:dyDescent="0.2">
      <c r="A33" s="58"/>
      <c r="B33" s="57"/>
      <c r="C33" s="67" t="s">
        <v>72</v>
      </c>
      <c r="D33" s="41">
        <v>0</v>
      </c>
      <c r="E33" s="42">
        <v>0</v>
      </c>
      <c r="F33" s="42">
        <v>0</v>
      </c>
      <c r="G33" s="34">
        <f>+D33+E33-F33</f>
        <v>0</v>
      </c>
    </row>
    <row r="34" spans="1:7" ht="15" customHeight="1" x14ac:dyDescent="0.2">
      <c r="A34" s="58"/>
      <c r="B34" s="136" t="s">
        <v>188</v>
      </c>
      <c r="C34" s="156"/>
      <c r="D34" s="70">
        <f>+D32+D33</f>
        <v>89932.05</v>
      </c>
      <c r="E34" s="70">
        <f>+E32+E33</f>
        <v>793887.47</v>
      </c>
      <c r="F34" s="70">
        <f>+F32+F33</f>
        <v>871193.61</v>
      </c>
      <c r="G34" s="70">
        <f>+G32+G33</f>
        <v>12625.910000000033</v>
      </c>
    </row>
    <row r="35" spans="1:7" ht="15" customHeight="1" x14ac:dyDescent="0.2">
      <c r="A35" s="58"/>
      <c r="B35" s="87" t="s">
        <v>189</v>
      </c>
      <c r="C35" s="54" t="s">
        <v>71</v>
      </c>
      <c r="D35" s="34">
        <f>+Mapa_42!I233</f>
        <v>372139.78</v>
      </c>
      <c r="E35" s="34">
        <f>+Mapa_42!I234-Mapa_42!I233</f>
        <v>1448297.18</v>
      </c>
      <c r="F35" s="34">
        <f>+Mapa_43!J135</f>
        <v>1194200.4500000002</v>
      </c>
      <c r="G35" s="48">
        <f>+D35+E35-F35</f>
        <v>626236.50999999978</v>
      </c>
    </row>
    <row r="36" spans="1:7" ht="15" customHeight="1" x14ac:dyDescent="0.2">
      <c r="A36" s="58"/>
      <c r="B36" s="57"/>
      <c r="C36" s="67" t="s">
        <v>72</v>
      </c>
      <c r="D36" s="41">
        <v>0</v>
      </c>
      <c r="E36" s="42">
        <v>0</v>
      </c>
      <c r="F36" s="42">
        <v>0</v>
      </c>
      <c r="G36" s="34">
        <f>+D36+E36-F36</f>
        <v>0</v>
      </c>
    </row>
    <row r="37" spans="1:7" ht="15" customHeight="1" x14ac:dyDescent="0.2">
      <c r="A37" s="58"/>
      <c r="B37" s="136" t="s">
        <v>190</v>
      </c>
      <c r="C37" s="157"/>
      <c r="D37" s="70">
        <f>+D35+D36</f>
        <v>372139.78</v>
      </c>
      <c r="E37" s="70">
        <f>+E35+E36</f>
        <v>1448297.18</v>
      </c>
      <c r="F37" s="70">
        <f>+F35+F36</f>
        <v>1194200.4500000002</v>
      </c>
      <c r="G37" s="70">
        <f>+G35+G36</f>
        <v>626236.50999999978</v>
      </c>
    </row>
    <row r="38" spans="1:7" ht="15" customHeight="1" thickBot="1" x14ac:dyDescent="0.25">
      <c r="A38" s="50" t="s">
        <v>191</v>
      </c>
      <c r="B38" s="50"/>
      <c r="C38" s="51"/>
      <c r="D38" s="71">
        <f>+D37+D34+D31+D28+D25+D22+D19+D16+D13+D10+D7</f>
        <v>5517316.3300000001</v>
      </c>
      <c r="E38" s="71">
        <f t="shared" ref="E38:G38" si="0">+E37+E34+E31+E28+E25+E22+E19+E16+E13+E10+E7</f>
        <v>139673814.66999999</v>
      </c>
      <c r="F38" s="71">
        <f t="shared" si="0"/>
        <v>140156163.78</v>
      </c>
      <c r="G38" s="71">
        <f t="shared" si="0"/>
        <v>5034967.2199999914</v>
      </c>
    </row>
    <row r="39" spans="1:7" ht="15" customHeight="1" x14ac:dyDescent="0.2">
      <c r="A39" s="58"/>
      <c r="D39" s="55"/>
      <c r="E39" s="55"/>
      <c r="F39" s="55"/>
      <c r="G39" s="55"/>
    </row>
    <row r="40" spans="1:7" ht="15" customHeight="1" x14ac:dyDescent="0.2">
      <c r="A40" s="58"/>
      <c r="D40" s="55"/>
      <c r="G40" s="55"/>
    </row>
    <row r="41" spans="1:7" ht="15" customHeight="1" x14ac:dyDescent="0.2">
      <c r="D41" s="55"/>
      <c r="E41" s="55"/>
      <c r="F41" s="55"/>
      <c r="G41" s="55"/>
    </row>
    <row r="42" spans="1:7" ht="15" customHeight="1" x14ac:dyDescent="0.2">
      <c r="D42" s="55"/>
    </row>
  </sheetData>
  <mergeCells count="11">
    <mergeCell ref="B37:C37"/>
    <mergeCell ref="B19:C19"/>
    <mergeCell ref="B22:C22"/>
    <mergeCell ref="B25:C25"/>
    <mergeCell ref="B28:C28"/>
    <mergeCell ref="B31:C31"/>
    <mergeCell ref="B7:C7"/>
    <mergeCell ref="B10:C10"/>
    <mergeCell ref="B13:C13"/>
    <mergeCell ref="B16:C16"/>
    <mergeCell ref="B34:C34"/>
  </mergeCells>
  <printOptions horizontalCentered="1"/>
  <pageMargins left="0.70866141732283472" right="0.70866141732283472" top="0.59055118110236227" bottom="0.55118110236220474" header="0.31496062992125984" footer="0.31496062992125984"/>
  <pageSetup scale="67" fitToHeight="37" orientation="landscape" horizontalDpi="4294967295" verticalDpi="4294967295" r:id="rId1"/>
  <rowBreaks count="1" manualBreakCount="1">
    <brk id="2" max="16383" man="1"/>
  </rowBreaks>
  <ignoredErrors>
    <ignoredError sqref="G10:G37 G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pageSetUpPr fitToPage="1"/>
  </sheetPr>
  <dimension ref="A1:J26"/>
  <sheetViews>
    <sheetView showGridLines="0" zoomScaleNormal="100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G7" sqref="G7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5" width="7.28515625" style="21" customWidth="1"/>
    <col min="6" max="6" width="34.85546875" style="21" customWidth="1"/>
    <col min="7" max="9" width="14.28515625" style="21" customWidth="1"/>
    <col min="10" max="16384" width="23.28515625" style="21"/>
  </cols>
  <sheetData>
    <row r="1" spans="1:10" ht="15" customHeight="1" x14ac:dyDescent="0.2">
      <c r="A1" s="79" t="s">
        <v>196</v>
      </c>
      <c r="B1" s="78"/>
      <c r="C1" s="78"/>
      <c r="D1" s="78"/>
      <c r="E1" s="78"/>
      <c r="F1" s="78"/>
      <c r="G1" s="78"/>
      <c r="H1" s="78"/>
      <c r="I1" s="78"/>
    </row>
    <row r="2" spans="1:10" ht="15" customHeight="1" thickBot="1" x14ac:dyDescent="0.25">
      <c r="B2" s="22"/>
      <c r="C2" s="22"/>
      <c r="D2" s="22"/>
      <c r="E2" s="22"/>
      <c r="F2" s="22"/>
      <c r="I2" s="77" t="s">
        <v>2</v>
      </c>
    </row>
    <row r="3" spans="1:10" ht="31.5" customHeight="1" thickBot="1" x14ac:dyDescent="0.25">
      <c r="A3" s="72" t="s">
        <v>3</v>
      </c>
      <c r="B3" s="72" t="s">
        <v>4</v>
      </c>
      <c r="C3" s="72" t="s">
        <v>5</v>
      </c>
      <c r="D3" s="73" t="s">
        <v>6</v>
      </c>
      <c r="E3" s="72" t="s">
        <v>7</v>
      </c>
      <c r="F3" s="72" t="s">
        <v>8</v>
      </c>
      <c r="G3" s="73" t="s">
        <v>9</v>
      </c>
      <c r="H3" s="73" t="s">
        <v>10</v>
      </c>
      <c r="I3" s="73" t="s">
        <v>11</v>
      </c>
    </row>
    <row r="4" spans="1:10" s="22" customFormat="1" ht="15" customHeight="1" x14ac:dyDescent="0.2">
      <c r="A4" s="93" t="s">
        <v>197</v>
      </c>
      <c r="B4" s="21" t="s">
        <v>198</v>
      </c>
      <c r="C4" s="24" t="s">
        <v>14</v>
      </c>
      <c r="D4" s="25" t="s">
        <v>15</v>
      </c>
      <c r="E4" s="25" t="s">
        <v>15</v>
      </c>
      <c r="F4" s="26" t="s">
        <v>16</v>
      </c>
      <c r="G4" s="110">
        <v>0</v>
      </c>
      <c r="H4" s="111">
        <v>0</v>
      </c>
      <c r="I4" s="28">
        <v>0</v>
      </c>
      <c r="J4" s="29"/>
    </row>
    <row r="5" spans="1:10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2" t="s">
        <v>18</v>
      </c>
      <c r="G5" s="118">
        <v>0</v>
      </c>
      <c r="H5" s="113">
        <v>0</v>
      </c>
      <c r="I5" s="104">
        <v>0</v>
      </c>
    </row>
    <row r="6" spans="1:10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2" t="s">
        <v>20</v>
      </c>
      <c r="G6" s="118">
        <v>0</v>
      </c>
      <c r="H6" s="113">
        <v>0</v>
      </c>
      <c r="I6" s="104">
        <v>0</v>
      </c>
      <c r="J6" s="29"/>
    </row>
    <row r="7" spans="1:10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2" t="s">
        <v>22</v>
      </c>
      <c r="G7" s="118">
        <v>5006000</v>
      </c>
      <c r="H7" s="113">
        <v>5940935</v>
      </c>
      <c r="I7" s="104">
        <v>6188891.04</v>
      </c>
      <c r="J7" s="29"/>
    </row>
    <row r="8" spans="1:10" s="22" customFormat="1" ht="15" customHeight="1" x14ac:dyDescent="0.2">
      <c r="A8" s="30"/>
      <c r="B8" s="30"/>
      <c r="C8" s="38" t="s">
        <v>23</v>
      </c>
      <c r="D8" s="31" t="s">
        <v>15</v>
      </c>
      <c r="E8" s="31" t="s">
        <v>15</v>
      </c>
      <c r="F8" s="32" t="s">
        <v>24</v>
      </c>
      <c r="G8" s="118">
        <v>0</v>
      </c>
      <c r="H8" s="113">
        <v>0</v>
      </c>
      <c r="I8" s="104">
        <v>0</v>
      </c>
      <c r="J8" s="29"/>
    </row>
    <row r="9" spans="1:10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2" t="s">
        <v>26</v>
      </c>
      <c r="G9" s="118">
        <v>10612954</v>
      </c>
      <c r="H9" s="113">
        <v>10214260</v>
      </c>
      <c r="I9" s="104">
        <v>9905957</v>
      </c>
      <c r="J9" s="29"/>
    </row>
    <row r="10" spans="1:10" s="22" customFormat="1" ht="15" customHeight="1" x14ac:dyDescent="0.2">
      <c r="A10" s="30"/>
      <c r="B10" s="30"/>
      <c r="C10" s="38"/>
      <c r="D10" s="31"/>
      <c r="E10" s="31"/>
      <c r="F10" s="35" t="s">
        <v>27</v>
      </c>
      <c r="G10" s="118">
        <v>10612954</v>
      </c>
      <c r="H10" s="113">
        <v>10214260</v>
      </c>
      <c r="I10" s="104">
        <v>9905957</v>
      </c>
      <c r="J10" s="29"/>
    </row>
    <row r="11" spans="1:10" s="22" customFormat="1" ht="15" customHeight="1" x14ac:dyDescent="0.2">
      <c r="A11" s="30"/>
      <c r="B11" s="30"/>
      <c r="C11" s="38"/>
      <c r="D11" s="31"/>
      <c r="E11" s="31"/>
      <c r="F11" s="36" t="s">
        <v>28</v>
      </c>
      <c r="G11" s="118">
        <v>0</v>
      </c>
      <c r="H11" s="113">
        <v>0</v>
      </c>
      <c r="I11" s="104">
        <v>0</v>
      </c>
      <c r="J11" s="29"/>
    </row>
    <row r="12" spans="1:10" s="22" customFormat="1" ht="15" customHeight="1" x14ac:dyDescent="0.2">
      <c r="A12" s="30"/>
      <c r="B12" s="30"/>
      <c r="C12" s="38" t="s">
        <v>29</v>
      </c>
      <c r="D12" s="31" t="s">
        <v>15</v>
      </c>
      <c r="E12" s="31" t="s">
        <v>15</v>
      </c>
      <c r="F12" s="32" t="s">
        <v>30</v>
      </c>
      <c r="G12" s="118">
        <v>158599</v>
      </c>
      <c r="H12" s="113">
        <v>221333</v>
      </c>
      <c r="I12" s="104">
        <v>282275.76</v>
      </c>
      <c r="J12" s="29"/>
    </row>
    <row r="13" spans="1:10" s="22" customFormat="1" ht="15" customHeight="1" x14ac:dyDescent="0.2">
      <c r="A13" s="30"/>
      <c r="B13" s="30"/>
      <c r="C13" s="38" t="s">
        <v>31</v>
      </c>
      <c r="D13" s="31" t="s">
        <v>15</v>
      </c>
      <c r="E13" s="31" t="s">
        <v>15</v>
      </c>
      <c r="F13" s="32" t="s">
        <v>32</v>
      </c>
      <c r="G13" s="118">
        <v>9425</v>
      </c>
      <c r="H13" s="113">
        <v>2425</v>
      </c>
      <c r="I13" s="104">
        <v>2865.14</v>
      </c>
      <c r="J13" s="29"/>
    </row>
    <row r="14" spans="1:10" s="22" customFormat="1" ht="15" customHeight="1" x14ac:dyDescent="0.2">
      <c r="A14" s="30"/>
      <c r="B14" s="30"/>
      <c r="C14" s="38" t="s">
        <v>33</v>
      </c>
      <c r="D14" s="31" t="s">
        <v>15</v>
      </c>
      <c r="E14" s="31" t="s">
        <v>15</v>
      </c>
      <c r="F14" s="32" t="s">
        <v>34</v>
      </c>
      <c r="G14" s="118">
        <v>0</v>
      </c>
      <c r="H14" s="113">
        <v>0</v>
      </c>
      <c r="I14" s="104">
        <v>0</v>
      </c>
      <c r="J14" s="29"/>
    </row>
    <row r="15" spans="1:10" s="22" customFormat="1" ht="15" customHeight="1" x14ac:dyDescent="0.2">
      <c r="A15" s="30"/>
      <c r="B15" s="30"/>
      <c r="C15" s="38" t="s">
        <v>35</v>
      </c>
      <c r="D15" s="31" t="s">
        <v>15</v>
      </c>
      <c r="E15" s="31" t="s">
        <v>15</v>
      </c>
      <c r="F15" s="32" t="s">
        <v>36</v>
      </c>
      <c r="G15" s="118">
        <v>140000</v>
      </c>
      <c r="H15" s="113">
        <v>11557479</v>
      </c>
      <c r="I15" s="104">
        <v>3335508</v>
      </c>
      <c r="J15" s="29"/>
    </row>
    <row r="16" spans="1:10" s="22" customFormat="1" ht="15" customHeight="1" x14ac:dyDescent="0.2">
      <c r="A16" s="30"/>
      <c r="B16" s="30"/>
      <c r="C16" s="38"/>
      <c r="D16" s="31"/>
      <c r="E16" s="31"/>
      <c r="F16" s="35" t="s">
        <v>27</v>
      </c>
      <c r="G16" s="118">
        <v>140000</v>
      </c>
      <c r="H16" s="113">
        <v>9425455</v>
      </c>
      <c r="I16" s="104">
        <v>3315955</v>
      </c>
      <c r="J16" s="29"/>
    </row>
    <row r="17" spans="1:10" s="22" customFormat="1" ht="15" customHeight="1" x14ac:dyDescent="0.2">
      <c r="A17" s="30"/>
      <c r="B17" s="30"/>
      <c r="C17" s="38"/>
      <c r="D17" s="31"/>
      <c r="E17" s="31"/>
      <c r="F17" s="36" t="s">
        <v>28</v>
      </c>
      <c r="G17" s="118">
        <v>0</v>
      </c>
      <c r="H17" s="113">
        <v>0</v>
      </c>
      <c r="I17" s="104">
        <v>0</v>
      </c>
      <c r="J17" s="29"/>
    </row>
    <row r="18" spans="1:10" s="22" customFormat="1" ht="15" customHeight="1" x14ac:dyDescent="0.2">
      <c r="A18" s="30"/>
      <c r="B18" s="30"/>
      <c r="C18" s="38" t="s">
        <v>37</v>
      </c>
      <c r="D18" s="31" t="s">
        <v>15</v>
      </c>
      <c r="E18" s="31" t="s">
        <v>15</v>
      </c>
      <c r="F18" s="32" t="s">
        <v>38</v>
      </c>
      <c r="G18" s="118">
        <v>0</v>
      </c>
      <c r="H18" s="113">
        <v>0</v>
      </c>
      <c r="I18" s="104">
        <v>0</v>
      </c>
      <c r="J18" s="29"/>
    </row>
    <row r="19" spans="1:10" s="22" customFormat="1" ht="15" customHeight="1" x14ac:dyDescent="0.2">
      <c r="A19" s="30"/>
      <c r="B19" s="30"/>
      <c r="C19" s="38" t="s">
        <v>39</v>
      </c>
      <c r="D19" s="31" t="s">
        <v>15</v>
      </c>
      <c r="E19" s="31" t="s">
        <v>15</v>
      </c>
      <c r="F19" s="32" t="s">
        <v>40</v>
      </c>
      <c r="G19" s="118">
        <v>0</v>
      </c>
      <c r="H19" s="113">
        <v>0</v>
      </c>
      <c r="I19" s="104">
        <v>0</v>
      </c>
      <c r="J19" s="29"/>
    </row>
    <row r="20" spans="1:10" s="22" customFormat="1" ht="15" customHeight="1" x14ac:dyDescent="0.2">
      <c r="A20" s="30"/>
      <c r="B20" s="30"/>
      <c r="C20" s="38" t="s">
        <v>41</v>
      </c>
      <c r="D20" s="31" t="s">
        <v>15</v>
      </c>
      <c r="E20" s="31" t="s">
        <v>15</v>
      </c>
      <c r="F20" s="32" t="s">
        <v>42</v>
      </c>
      <c r="G20" s="118">
        <v>0</v>
      </c>
      <c r="H20" s="113">
        <v>718</v>
      </c>
      <c r="I20" s="104">
        <v>717.16</v>
      </c>
      <c r="J20" s="37"/>
    </row>
    <row r="21" spans="1:10" s="22" customFormat="1" ht="15" customHeight="1" x14ac:dyDescent="0.2">
      <c r="A21" s="30"/>
      <c r="B21" s="30"/>
      <c r="C21" s="38" t="s">
        <v>43</v>
      </c>
      <c r="D21" s="31" t="s">
        <v>15</v>
      </c>
      <c r="E21" s="31" t="s">
        <v>15</v>
      </c>
      <c r="F21" s="32" t="s">
        <v>44</v>
      </c>
      <c r="G21" s="118">
        <v>0</v>
      </c>
      <c r="H21" s="113">
        <v>0</v>
      </c>
      <c r="I21" s="104">
        <v>0</v>
      </c>
      <c r="J21" s="29"/>
    </row>
    <row r="22" spans="1:10" s="22" customFormat="1" ht="15" customHeight="1" x14ac:dyDescent="0.2">
      <c r="A22" s="30"/>
      <c r="B22" s="30"/>
      <c r="C22" s="38" t="s">
        <v>45</v>
      </c>
      <c r="D22" s="31" t="s">
        <v>15</v>
      </c>
      <c r="E22" s="31" t="s">
        <v>15</v>
      </c>
      <c r="F22" s="32" t="s">
        <v>46</v>
      </c>
      <c r="G22" s="118">
        <v>4988</v>
      </c>
      <c r="H22" s="113">
        <v>13349</v>
      </c>
      <c r="I22" s="104">
        <v>13348.81</v>
      </c>
      <c r="J22" s="29"/>
    </row>
    <row r="23" spans="1:10" s="22" customFormat="1" ht="15" customHeight="1" x14ac:dyDescent="0.2">
      <c r="A23" s="30"/>
      <c r="B23" s="30"/>
      <c r="C23" s="39" t="s">
        <v>47</v>
      </c>
      <c r="D23" s="98" t="s">
        <v>15</v>
      </c>
      <c r="E23" s="98" t="s">
        <v>15</v>
      </c>
      <c r="F23" s="40" t="s">
        <v>48</v>
      </c>
      <c r="G23" s="118">
        <v>0</v>
      </c>
      <c r="H23" s="113">
        <v>1270196</v>
      </c>
      <c r="I23" s="104">
        <v>1270194.29</v>
      </c>
      <c r="J23" s="29"/>
    </row>
    <row r="24" spans="1:10" s="22" customFormat="1" ht="15" customHeight="1" x14ac:dyDescent="0.2">
      <c r="A24" s="30"/>
      <c r="B24" s="136" t="s">
        <v>199</v>
      </c>
      <c r="C24" s="137"/>
      <c r="D24" s="137"/>
      <c r="E24" s="137"/>
      <c r="F24" s="138"/>
      <c r="G24" s="114">
        <f>+SUM(G4:G23)-G16-G17-G10-G11</f>
        <v>15931966</v>
      </c>
      <c r="H24" s="114">
        <f>+SUM(H4:H23)-H16-H17-H10-H11</f>
        <v>29220695</v>
      </c>
      <c r="I24" s="70">
        <f>+SUM(I4:I23)-I16-I17-I10-I11</f>
        <v>20999757.200000003</v>
      </c>
      <c r="J24" s="29"/>
    </row>
    <row r="25" spans="1:10" ht="15" customHeight="1" thickBot="1" x14ac:dyDescent="0.25">
      <c r="A25" s="50" t="s">
        <v>200</v>
      </c>
      <c r="B25" s="50"/>
      <c r="C25" s="51"/>
      <c r="D25" s="51"/>
      <c r="E25" s="51"/>
      <c r="F25" s="51"/>
      <c r="G25" s="115">
        <f>+G24</f>
        <v>15931966</v>
      </c>
      <c r="H25" s="115">
        <f>+H24</f>
        <v>29220695</v>
      </c>
      <c r="I25" s="71">
        <f>+I24</f>
        <v>20999757.200000003</v>
      </c>
    </row>
    <row r="26" spans="1:10" ht="15" customHeight="1" x14ac:dyDescent="0.2">
      <c r="H26" s="55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pageSetUpPr fitToPage="1"/>
  </sheetPr>
  <dimension ref="A1:K19"/>
  <sheetViews>
    <sheetView showGridLines="0" zoomScaleNormal="100" workbookViewId="0">
      <selection activeCell="H4" sqref="H4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6" width="7.28515625" style="21" customWidth="1"/>
    <col min="7" max="7" width="34.85546875" style="21" customWidth="1"/>
    <col min="8" max="10" width="14.28515625" style="21" customWidth="1"/>
    <col min="11" max="16384" width="23.28515625" style="21"/>
  </cols>
  <sheetData>
    <row r="1" spans="1:11" ht="15" customHeight="1" x14ac:dyDescent="0.2">
      <c r="A1" s="79" t="s">
        <v>201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ht="15" customHeight="1" thickBot="1" x14ac:dyDescent="0.25">
      <c r="B2" s="22"/>
      <c r="C2" s="22"/>
      <c r="D2" s="22"/>
      <c r="E2" s="22"/>
      <c r="F2" s="22"/>
      <c r="G2" s="22"/>
      <c r="J2" s="77" t="s">
        <v>2</v>
      </c>
    </row>
    <row r="3" spans="1:11" ht="31.5" customHeight="1" thickBot="1" x14ac:dyDescent="0.25">
      <c r="A3" s="72" t="s">
        <v>3</v>
      </c>
      <c r="B3" s="97" t="s">
        <v>4</v>
      </c>
      <c r="C3" s="72" t="s">
        <v>52</v>
      </c>
      <c r="D3" s="73" t="s">
        <v>53</v>
      </c>
      <c r="E3" s="72" t="s">
        <v>54</v>
      </c>
      <c r="F3" s="72" t="s">
        <v>55</v>
      </c>
      <c r="G3" s="23" t="s">
        <v>8</v>
      </c>
      <c r="H3" s="73" t="s">
        <v>56</v>
      </c>
      <c r="I3" s="73" t="s">
        <v>57</v>
      </c>
      <c r="J3" s="96" t="s">
        <v>58</v>
      </c>
    </row>
    <row r="4" spans="1:11" s="22" customFormat="1" ht="15" customHeight="1" x14ac:dyDescent="0.2">
      <c r="A4" s="95" t="s">
        <v>197</v>
      </c>
      <c r="B4" s="21" t="s">
        <v>198</v>
      </c>
      <c r="C4" s="24" t="s">
        <v>14</v>
      </c>
      <c r="D4" s="25" t="s">
        <v>15</v>
      </c>
      <c r="E4" s="25" t="s">
        <v>15</v>
      </c>
      <c r="F4" s="25" t="s">
        <v>15</v>
      </c>
      <c r="G4" s="26" t="s">
        <v>59</v>
      </c>
      <c r="H4" s="110">
        <v>10612954</v>
      </c>
      <c r="I4" s="111">
        <v>10673050</v>
      </c>
      <c r="J4" s="28">
        <v>10524376.310000001</v>
      </c>
      <c r="K4" s="29"/>
    </row>
    <row r="5" spans="1:11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1" t="s">
        <v>15</v>
      </c>
      <c r="G5" s="32" t="s">
        <v>60</v>
      </c>
      <c r="H5" s="118">
        <v>4955947</v>
      </c>
      <c r="I5" s="113">
        <v>7659696</v>
      </c>
      <c r="J5" s="104">
        <v>6431092.6899999995</v>
      </c>
    </row>
    <row r="6" spans="1:11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1" t="s">
        <v>15</v>
      </c>
      <c r="G6" s="32" t="s">
        <v>61</v>
      </c>
      <c r="H6" s="118">
        <v>0</v>
      </c>
      <c r="I6" s="113">
        <v>0</v>
      </c>
      <c r="J6" s="104">
        <v>0</v>
      </c>
      <c r="K6" s="29"/>
    </row>
    <row r="7" spans="1:11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1" t="s">
        <v>15</v>
      </c>
      <c r="G7" s="32" t="s">
        <v>26</v>
      </c>
      <c r="H7" s="118">
        <v>7000</v>
      </c>
      <c r="I7" s="113">
        <v>610296</v>
      </c>
      <c r="J7" s="104">
        <v>581293.22</v>
      </c>
      <c r="K7" s="29"/>
    </row>
    <row r="8" spans="1:11" s="22" customFormat="1" ht="15" customHeight="1" x14ac:dyDescent="0.2">
      <c r="A8" s="91"/>
      <c r="B8" s="30"/>
      <c r="C8" s="38" t="s">
        <v>23</v>
      </c>
      <c r="D8" s="31" t="s">
        <v>15</v>
      </c>
      <c r="E8" s="31" t="s">
        <v>15</v>
      </c>
      <c r="F8" s="31" t="s">
        <v>15</v>
      </c>
      <c r="G8" s="32" t="s">
        <v>62</v>
      </c>
      <c r="H8" s="118">
        <v>0</v>
      </c>
      <c r="I8" s="113">
        <v>0</v>
      </c>
      <c r="J8" s="104">
        <v>0</v>
      </c>
      <c r="K8" s="29"/>
    </row>
    <row r="9" spans="1:11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1" t="s">
        <v>15</v>
      </c>
      <c r="G9" s="32" t="s">
        <v>63</v>
      </c>
      <c r="H9" s="118">
        <v>216065</v>
      </c>
      <c r="I9" s="113">
        <v>310724</v>
      </c>
      <c r="J9" s="104">
        <v>249272.29</v>
      </c>
      <c r="K9" s="29"/>
    </row>
    <row r="10" spans="1:11" s="22" customFormat="1" ht="15" customHeight="1" x14ac:dyDescent="0.2">
      <c r="A10" s="30"/>
      <c r="B10" s="30"/>
      <c r="C10" s="38" t="s">
        <v>29</v>
      </c>
      <c r="D10" s="31" t="s">
        <v>15</v>
      </c>
      <c r="E10" s="31" t="s">
        <v>15</v>
      </c>
      <c r="F10" s="31" t="s">
        <v>15</v>
      </c>
      <c r="G10" s="32" t="s">
        <v>64</v>
      </c>
      <c r="H10" s="118">
        <v>140000</v>
      </c>
      <c r="I10" s="113">
        <v>9869301</v>
      </c>
      <c r="J10" s="104">
        <v>1069469.96</v>
      </c>
      <c r="K10" s="29"/>
    </row>
    <row r="11" spans="1:11" s="22" customFormat="1" ht="15" customHeight="1" x14ac:dyDescent="0.2">
      <c r="A11" s="30"/>
      <c r="B11" s="30"/>
      <c r="C11" s="38" t="s">
        <v>31</v>
      </c>
      <c r="D11" s="31" t="s">
        <v>15</v>
      </c>
      <c r="E11" s="31" t="s">
        <v>15</v>
      </c>
      <c r="F11" s="31" t="s">
        <v>15</v>
      </c>
      <c r="G11" s="32" t="s">
        <v>36</v>
      </c>
      <c r="H11" s="118">
        <v>0</v>
      </c>
      <c r="I11" s="113">
        <v>97628</v>
      </c>
      <c r="J11" s="104">
        <v>26331.71</v>
      </c>
      <c r="K11" s="37"/>
    </row>
    <row r="12" spans="1:11" s="22" customFormat="1" ht="15" customHeight="1" x14ac:dyDescent="0.2">
      <c r="A12" s="30"/>
      <c r="B12" s="30"/>
      <c r="C12" s="38" t="s">
        <v>33</v>
      </c>
      <c r="D12" s="31" t="s">
        <v>15</v>
      </c>
      <c r="E12" s="31" t="s">
        <v>15</v>
      </c>
      <c r="F12" s="31" t="s">
        <v>15</v>
      </c>
      <c r="G12" s="32" t="s">
        <v>38</v>
      </c>
      <c r="H12" s="118">
        <v>0</v>
      </c>
      <c r="I12" s="113">
        <v>0</v>
      </c>
      <c r="J12" s="104">
        <v>0</v>
      </c>
      <c r="K12" s="29"/>
    </row>
    <row r="13" spans="1:11" s="22" customFormat="1" ht="15" customHeight="1" x14ac:dyDescent="0.2">
      <c r="A13" s="30"/>
      <c r="B13" s="30"/>
      <c r="C13" s="38" t="s">
        <v>35</v>
      </c>
      <c r="D13" s="31" t="s">
        <v>15</v>
      </c>
      <c r="E13" s="31" t="s">
        <v>15</v>
      </c>
      <c r="F13" s="31" t="s">
        <v>15</v>
      </c>
      <c r="G13" s="32" t="s">
        <v>40</v>
      </c>
      <c r="H13" s="118">
        <v>0</v>
      </c>
      <c r="I13" s="113">
        <v>0</v>
      </c>
      <c r="J13" s="104">
        <v>0</v>
      </c>
      <c r="K13" s="29"/>
    </row>
    <row r="14" spans="1:11" s="22" customFormat="1" ht="15" customHeight="1" x14ac:dyDescent="0.2">
      <c r="A14" s="30"/>
      <c r="B14" s="30"/>
      <c r="C14" s="39" t="s">
        <v>37</v>
      </c>
      <c r="D14" s="98" t="s">
        <v>15</v>
      </c>
      <c r="E14" s="98" t="s">
        <v>15</v>
      </c>
      <c r="F14" s="98" t="s">
        <v>15</v>
      </c>
      <c r="G14" s="40" t="s">
        <v>65</v>
      </c>
      <c r="H14" s="118">
        <v>0</v>
      </c>
      <c r="I14" s="113">
        <v>0</v>
      </c>
      <c r="J14" s="104">
        <v>0</v>
      </c>
      <c r="K14" s="29"/>
    </row>
    <row r="15" spans="1:11" s="22" customFormat="1" ht="15" customHeight="1" x14ac:dyDescent="0.2">
      <c r="A15" s="30"/>
      <c r="B15" s="136" t="s">
        <v>199</v>
      </c>
      <c r="C15" s="137"/>
      <c r="D15" s="137"/>
      <c r="E15" s="137"/>
      <c r="F15" s="137"/>
      <c r="G15" s="138"/>
      <c r="H15" s="114">
        <f>+SUM(H4:H14)</f>
        <v>15931966</v>
      </c>
      <c r="I15" s="114">
        <f>+SUM(I4:I14)</f>
        <v>29220695</v>
      </c>
      <c r="J15" s="70">
        <f>+SUM(J4:J14)</f>
        <v>18881836.18</v>
      </c>
      <c r="K15" s="29"/>
    </row>
    <row r="16" spans="1:11" ht="15" customHeight="1" thickBot="1" x14ac:dyDescent="0.25">
      <c r="A16" s="50" t="s">
        <v>200</v>
      </c>
      <c r="B16" s="50"/>
      <c r="C16" s="51"/>
      <c r="D16" s="51"/>
      <c r="E16" s="51"/>
      <c r="F16" s="51"/>
      <c r="G16" s="51"/>
      <c r="H16" s="115">
        <f>+H15</f>
        <v>15931966</v>
      </c>
      <c r="I16" s="115">
        <f>+I15</f>
        <v>29220695</v>
      </c>
      <c r="J16" s="71">
        <f>+J15</f>
        <v>18881836.18</v>
      </c>
    </row>
    <row r="19" spans="9:9" ht="15" customHeight="1" x14ac:dyDescent="0.2">
      <c r="I19" s="55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F1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pageSetUpPr fitToPage="1"/>
  </sheetPr>
  <dimension ref="A1:G23"/>
  <sheetViews>
    <sheetView showGridLines="0" zoomScaleNormal="100" workbookViewId="0">
      <selection activeCell="F5" sqref="F5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3" width="34.85546875" style="21" customWidth="1"/>
    <col min="4" max="7" width="14.28515625" style="21" customWidth="1"/>
    <col min="8" max="16384" width="23.28515625" style="21"/>
  </cols>
  <sheetData>
    <row r="1" spans="1:7" ht="15" customHeight="1" x14ac:dyDescent="0.2">
      <c r="A1" s="79" t="s">
        <v>202</v>
      </c>
      <c r="B1" s="78"/>
      <c r="C1" s="78"/>
      <c r="D1" s="78"/>
      <c r="E1" s="78"/>
      <c r="F1" s="78"/>
      <c r="G1" s="78"/>
    </row>
    <row r="2" spans="1:7" ht="15" customHeight="1" thickBot="1" x14ac:dyDescent="0.25">
      <c r="B2" s="22"/>
      <c r="C2" s="22"/>
      <c r="G2" s="77" t="s">
        <v>2</v>
      </c>
    </row>
    <row r="3" spans="1:7" ht="31.5" customHeight="1" thickBot="1" x14ac:dyDescent="0.25">
      <c r="A3" s="72" t="s">
        <v>3</v>
      </c>
      <c r="B3" s="72" t="s">
        <v>4</v>
      </c>
      <c r="C3" s="72" t="s">
        <v>8</v>
      </c>
      <c r="D3" s="73" t="s">
        <v>67</v>
      </c>
      <c r="E3" s="73" t="s">
        <v>68</v>
      </c>
      <c r="F3" s="73" t="s">
        <v>69</v>
      </c>
      <c r="G3" s="73" t="s">
        <v>70</v>
      </c>
    </row>
    <row r="4" spans="1:7" s="22" customFormat="1" ht="15" customHeight="1" x14ac:dyDescent="0.2">
      <c r="A4" s="93" t="s">
        <v>197</v>
      </c>
      <c r="B4" s="21" t="s">
        <v>198</v>
      </c>
      <c r="C4" s="53" t="s">
        <v>71</v>
      </c>
      <c r="D4" s="27">
        <f>+Mapa_45!I23</f>
        <v>1270194.29</v>
      </c>
      <c r="E4" s="28">
        <f>+Mapa_45!I24-Mapa_45!I23</f>
        <v>19729562.910000004</v>
      </c>
      <c r="F4" s="28">
        <f>+Mapa_46!J15</f>
        <v>18881836.18</v>
      </c>
      <c r="G4" s="48">
        <f>+D4+E4-F4</f>
        <v>2117921.0200000033</v>
      </c>
    </row>
    <row r="5" spans="1:7" s="22" customFormat="1" ht="15" customHeight="1" x14ac:dyDescent="0.2">
      <c r="A5" s="93"/>
      <c r="B5" s="30"/>
      <c r="C5" s="40" t="s">
        <v>72</v>
      </c>
      <c r="D5" s="41">
        <v>35905.599999999999</v>
      </c>
      <c r="E5" s="42">
        <v>1894226.5</v>
      </c>
      <c r="F5" s="42">
        <v>1856327.25</v>
      </c>
      <c r="G5" s="34">
        <f>+D5+E5-F5</f>
        <v>73804.850000000093</v>
      </c>
    </row>
    <row r="6" spans="1:7" s="22" customFormat="1" ht="15" customHeight="1" x14ac:dyDescent="0.2">
      <c r="A6" s="30"/>
      <c r="B6" s="88" t="s">
        <v>199</v>
      </c>
      <c r="C6" s="89"/>
      <c r="D6" s="70">
        <f>+D4+D5</f>
        <v>1306099.8900000001</v>
      </c>
      <c r="E6" s="70">
        <f>+E4+E5</f>
        <v>21623789.410000004</v>
      </c>
      <c r="F6" s="70">
        <f>+F4+F5</f>
        <v>20738163.43</v>
      </c>
      <c r="G6" s="70">
        <f>+G4+G5</f>
        <v>2191725.8700000034</v>
      </c>
    </row>
    <row r="7" spans="1:7" ht="15" customHeight="1" thickBot="1" x14ac:dyDescent="0.25">
      <c r="A7" s="50" t="s">
        <v>200</v>
      </c>
      <c r="B7" s="50"/>
      <c r="C7" s="51"/>
      <c r="D7" s="71">
        <f>+D6</f>
        <v>1306099.8900000001</v>
      </c>
      <c r="E7" s="71">
        <f>+E6</f>
        <v>21623789.410000004</v>
      </c>
      <c r="F7" s="71">
        <f>+F6</f>
        <v>20738163.43</v>
      </c>
      <c r="G7" s="71">
        <f>+G6</f>
        <v>2191725.8700000034</v>
      </c>
    </row>
    <row r="10" spans="1:7" ht="15" customHeight="1" x14ac:dyDescent="0.2">
      <c r="C10" s="68"/>
      <c r="D10" s="69"/>
      <c r="E10" s="69"/>
      <c r="F10" s="69"/>
      <c r="G10" s="69"/>
    </row>
    <row r="11" spans="1:7" ht="15" customHeight="1" x14ac:dyDescent="0.2">
      <c r="C11" s="31"/>
      <c r="D11" s="34"/>
      <c r="E11" s="34"/>
      <c r="F11" s="34"/>
      <c r="G11" s="34"/>
    </row>
    <row r="12" spans="1:7" ht="15" customHeight="1" x14ac:dyDescent="0.2">
      <c r="C12" s="31"/>
      <c r="D12" s="34"/>
      <c r="E12" s="34"/>
      <c r="F12" s="34"/>
      <c r="G12" s="34"/>
    </row>
    <row r="13" spans="1:7" ht="15" customHeight="1" x14ac:dyDescent="0.2">
      <c r="C13" s="31"/>
      <c r="D13" s="34"/>
      <c r="E13" s="34"/>
      <c r="F13" s="34"/>
      <c r="G13" s="34"/>
    </row>
    <row r="14" spans="1:7" ht="15" customHeight="1" x14ac:dyDescent="0.2">
      <c r="C14" s="31"/>
      <c r="D14" s="34"/>
      <c r="E14" s="34"/>
      <c r="F14" s="34"/>
      <c r="G14" s="34"/>
    </row>
    <row r="15" spans="1:7" ht="15" customHeight="1" x14ac:dyDescent="0.2">
      <c r="C15" s="31"/>
      <c r="D15" s="34"/>
      <c r="E15" s="34"/>
      <c r="F15" s="34"/>
      <c r="G15" s="34"/>
    </row>
    <row r="16" spans="1:7" ht="15" customHeight="1" x14ac:dyDescent="0.2">
      <c r="C16" s="31"/>
      <c r="D16" s="34"/>
      <c r="E16" s="34"/>
      <c r="F16" s="34"/>
      <c r="G16" s="34"/>
    </row>
    <row r="17" spans="3:7" ht="15" customHeight="1" x14ac:dyDescent="0.2">
      <c r="C17" s="31"/>
      <c r="D17" s="34"/>
      <c r="E17" s="34"/>
      <c r="F17" s="34"/>
      <c r="G17" s="34"/>
    </row>
    <row r="18" spans="3:7" ht="15" customHeight="1" x14ac:dyDescent="0.2">
      <c r="C18" s="31"/>
      <c r="D18" s="34"/>
      <c r="E18" s="34"/>
      <c r="F18" s="34"/>
      <c r="G18" s="34"/>
    </row>
    <row r="19" spans="3:7" ht="15" customHeight="1" x14ac:dyDescent="0.2">
      <c r="C19" s="31"/>
      <c r="D19" s="34"/>
      <c r="E19" s="34"/>
      <c r="F19" s="34"/>
      <c r="G19" s="34"/>
    </row>
    <row r="20" spans="3:7" ht="15" customHeight="1" x14ac:dyDescent="0.2">
      <c r="C20" s="31"/>
      <c r="D20" s="34"/>
      <c r="E20" s="34"/>
      <c r="F20" s="34"/>
      <c r="G20" s="34"/>
    </row>
    <row r="21" spans="3:7" ht="15" customHeight="1" x14ac:dyDescent="0.2">
      <c r="C21" s="31"/>
      <c r="D21" s="34"/>
      <c r="E21" s="34"/>
      <c r="F21" s="34"/>
      <c r="G21" s="34"/>
    </row>
    <row r="22" spans="3:7" ht="15" customHeight="1" x14ac:dyDescent="0.2">
      <c r="C22" s="31"/>
      <c r="D22" s="34"/>
      <c r="E22" s="34"/>
      <c r="F22" s="34"/>
      <c r="G22" s="34"/>
    </row>
    <row r="23" spans="3:7" ht="15" customHeight="1" x14ac:dyDescent="0.2">
      <c r="D23" s="34"/>
      <c r="E23" s="34"/>
      <c r="F23" s="34"/>
      <c r="G23" s="34"/>
    </row>
  </sheetData>
  <printOptions horizontalCentered="1"/>
  <pageMargins left="0.70866141732283472" right="0.70866141732283472" top="0.59055118110236227" bottom="0.55118110236220474" header="0.31496062992125984" footer="0.31496062992125984"/>
  <pageSetup scale="69" fitToHeight="37" orientation="landscape" horizontalDpi="4294967295" verticalDpi="4294967295" r:id="rId1"/>
  <rowBreaks count="1" manualBreakCount="1">
    <brk id="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H9" sqref="H9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5" width="7.28515625" style="21" customWidth="1"/>
    <col min="6" max="6" width="34.85546875" style="21" customWidth="1"/>
    <col min="7" max="9" width="14.28515625" style="21" customWidth="1"/>
    <col min="10" max="16384" width="23.28515625" style="21"/>
  </cols>
  <sheetData>
    <row r="1" spans="1:10" ht="15" customHeight="1" x14ac:dyDescent="0.2">
      <c r="A1" s="79" t="s">
        <v>203</v>
      </c>
      <c r="B1" s="79"/>
      <c r="C1" s="79"/>
      <c r="D1" s="79"/>
      <c r="E1" s="79"/>
      <c r="F1" s="79"/>
      <c r="G1" s="79"/>
      <c r="H1" s="79"/>
      <c r="I1" s="79"/>
    </row>
    <row r="2" spans="1:10" ht="15" customHeight="1" thickBot="1" x14ac:dyDescent="0.25">
      <c r="B2" s="22"/>
      <c r="C2" s="22"/>
      <c r="D2" s="22"/>
      <c r="E2" s="22"/>
      <c r="F2" s="22"/>
      <c r="I2" s="77" t="s">
        <v>2</v>
      </c>
    </row>
    <row r="3" spans="1:10" ht="31.5" customHeight="1" thickBot="1" x14ac:dyDescent="0.25">
      <c r="A3" s="72" t="s">
        <v>3</v>
      </c>
      <c r="B3" s="72" t="s">
        <v>4</v>
      </c>
      <c r="C3" s="72" t="s">
        <v>5</v>
      </c>
      <c r="D3" s="73" t="s">
        <v>6</v>
      </c>
      <c r="E3" s="72" t="s">
        <v>7</v>
      </c>
      <c r="F3" s="72" t="s">
        <v>8</v>
      </c>
      <c r="G3" s="73" t="s">
        <v>9</v>
      </c>
      <c r="H3" s="73" t="s">
        <v>10</v>
      </c>
      <c r="I3" s="73" t="s">
        <v>11</v>
      </c>
    </row>
    <row r="4" spans="1:10" s="22" customFormat="1" ht="15" customHeight="1" x14ac:dyDescent="0.2">
      <c r="A4" s="93" t="s">
        <v>204</v>
      </c>
      <c r="B4" s="21" t="s">
        <v>205</v>
      </c>
      <c r="C4" s="24" t="s">
        <v>14</v>
      </c>
      <c r="D4" s="25" t="s">
        <v>15</v>
      </c>
      <c r="E4" s="25" t="s">
        <v>15</v>
      </c>
      <c r="F4" s="26" t="s">
        <v>16</v>
      </c>
      <c r="G4" s="110">
        <v>0</v>
      </c>
      <c r="H4" s="111">
        <v>0</v>
      </c>
      <c r="I4" s="28">
        <v>0</v>
      </c>
      <c r="J4" s="29"/>
    </row>
    <row r="5" spans="1:10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2" t="s">
        <v>18</v>
      </c>
      <c r="G5" s="118">
        <v>0</v>
      </c>
      <c r="H5" s="113">
        <v>0</v>
      </c>
      <c r="I5" s="104">
        <v>0</v>
      </c>
    </row>
    <row r="6" spans="1:10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2" t="s">
        <v>20</v>
      </c>
      <c r="G6" s="118">
        <v>0</v>
      </c>
      <c r="H6" s="113">
        <v>0</v>
      </c>
      <c r="I6" s="104">
        <v>0</v>
      </c>
      <c r="J6" s="29"/>
    </row>
    <row r="7" spans="1:10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2" t="s">
        <v>22</v>
      </c>
      <c r="G7" s="118">
        <v>149900</v>
      </c>
      <c r="H7" s="113">
        <v>332900</v>
      </c>
      <c r="I7" s="104">
        <v>277136.38</v>
      </c>
      <c r="J7" s="29"/>
    </row>
    <row r="8" spans="1:10" s="22" customFormat="1" ht="15" customHeight="1" x14ac:dyDescent="0.2">
      <c r="A8" s="30"/>
      <c r="B8" s="30"/>
      <c r="C8" s="38" t="s">
        <v>23</v>
      </c>
      <c r="D8" s="31" t="s">
        <v>15</v>
      </c>
      <c r="E8" s="31" t="s">
        <v>15</v>
      </c>
      <c r="F8" s="32" t="s">
        <v>24</v>
      </c>
      <c r="G8" s="118">
        <v>0</v>
      </c>
      <c r="H8" s="113">
        <v>0</v>
      </c>
      <c r="I8" s="104">
        <v>0</v>
      </c>
      <c r="J8" s="29"/>
    </row>
    <row r="9" spans="1:10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2" t="s">
        <v>26</v>
      </c>
      <c r="G9" s="118">
        <v>0</v>
      </c>
      <c r="H9" s="113">
        <v>0</v>
      </c>
      <c r="I9" s="104">
        <v>0</v>
      </c>
      <c r="J9" s="29"/>
    </row>
    <row r="10" spans="1:10" s="22" customFormat="1" ht="15" customHeight="1" x14ac:dyDescent="0.2">
      <c r="A10" s="30"/>
      <c r="B10" s="30"/>
      <c r="C10" s="38"/>
      <c r="D10" s="31"/>
      <c r="E10" s="31"/>
      <c r="F10" s="35" t="s">
        <v>27</v>
      </c>
      <c r="G10" s="118">
        <v>0</v>
      </c>
      <c r="H10" s="113">
        <v>0</v>
      </c>
      <c r="I10" s="104">
        <v>0</v>
      </c>
      <c r="J10" s="29"/>
    </row>
    <row r="11" spans="1:10" s="22" customFormat="1" ht="15" customHeight="1" x14ac:dyDescent="0.2">
      <c r="A11" s="30"/>
      <c r="B11" s="30"/>
      <c r="C11" s="38"/>
      <c r="D11" s="31"/>
      <c r="E11" s="31"/>
      <c r="F11" s="36" t="s">
        <v>28</v>
      </c>
      <c r="G11" s="118">
        <v>0</v>
      </c>
      <c r="H11" s="113">
        <v>0</v>
      </c>
      <c r="I11" s="104">
        <v>0</v>
      </c>
      <c r="J11" s="29"/>
    </row>
    <row r="12" spans="1:10" s="22" customFormat="1" ht="15" customHeight="1" x14ac:dyDescent="0.2">
      <c r="A12" s="30"/>
      <c r="B12" s="30"/>
      <c r="C12" s="38" t="s">
        <v>29</v>
      </c>
      <c r="D12" s="31" t="s">
        <v>15</v>
      </c>
      <c r="E12" s="31" t="s">
        <v>15</v>
      </c>
      <c r="F12" s="32" t="s">
        <v>30</v>
      </c>
      <c r="G12" s="118">
        <v>80000</v>
      </c>
      <c r="H12" s="113">
        <v>80000</v>
      </c>
      <c r="I12" s="104">
        <v>63616.06</v>
      </c>
      <c r="J12" s="29"/>
    </row>
    <row r="13" spans="1:10" s="22" customFormat="1" ht="15" customHeight="1" x14ac:dyDescent="0.2">
      <c r="A13" s="30"/>
      <c r="B13" s="30"/>
      <c r="C13" s="38" t="s">
        <v>31</v>
      </c>
      <c r="D13" s="31" t="s">
        <v>15</v>
      </c>
      <c r="E13" s="31" t="s">
        <v>15</v>
      </c>
      <c r="F13" s="32" t="s">
        <v>32</v>
      </c>
      <c r="G13" s="118">
        <v>0</v>
      </c>
      <c r="H13" s="113">
        <v>0</v>
      </c>
      <c r="I13" s="104">
        <v>0</v>
      </c>
      <c r="J13" s="37"/>
    </row>
    <row r="14" spans="1:10" s="22" customFormat="1" ht="15" customHeight="1" x14ac:dyDescent="0.2">
      <c r="A14" s="30"/>
      <c r="B14" s="30"/>
      <c r="C14" s="38" t="s">
        <v>33</v>
      </c>
      <c r="D14" s="31" t="s">
        <v>15</v>
      </c>
      <c r="E14" s="31" t="s">
        <v>15</v>
      </c>
      <c r="F14" s="32" t="s">
        <v>34</v>
      </c>
      <c r="G14" s="118">
        <v>0</v>
      </c>
      <c r="H14" s="113">
        <v>0</v>
      </c>
      <c r="I14" s="104">
        <v>0</v>
      </c>
      <c r="J14" s="37"/>
    </row>
    <row r="15" spans="1:10" s="22" customFormat="1" ht="15" customHeight="1" x14ac:dyDescent="0.2">
      <c r="A15" s="30"/>
      <c r="B15" s="30"/>
      <c r="C15" s="38" t="s">
        <v>35</v>
      </c>
      <c r="D15" s="31" t="s">
        <v>15</v>
      </c>
      <c r="E15" s="31" t="s">
        <v>15</v>
      </c>
      <c r="F15" s="32" t="s">
        <v>36</v>
      </c>
      <c r="G15" s="118">
        <v>150000</v>
      </c>
      <c r="H15" s="113">
        <v>150000</v>
      </c>
      <c r="I15" s="104">
        <v>0</v>
      </c>
      <c r="J15" s="37"/>
    </row>
    <row r="16" spans="1:10" s="22" customFormat="1" ht="15" customHeight="1" x14ac:dyDescent="0.2">
      <c r="A16" s="30"/>
      <c r="B16" s="30"/>
      <c r="C16" s="38"/>
      <c r="D16" s="31"/>
      <c r="E16" s="31"/>
      <c r="F16" s="35" t="s">
        <v>27</v>
      </c>
      <c r="G16" s="118">
        <v>150000</v>
      </c>
      <c r="H16" s="113">
        <v>150000</v>
      </c>
      <c r="I16" s="104">
        <v>0</v>
      </c>
      <c r="J16" s="37"/>
    </row>
    <row r="17" spans="1:10" s="22" customFormat="1" ht="15" customHeight="1" x14ac:dyDescent="0.2">
      <c r="A17" s="30"/>
      <c r="B17" s="30"/>
      <c r="C17" s="38"/>
      <c r="D17" s="31"/>
      <c r="E17" s="31"/>
      <c r="F17" s="36" t="s">
        <v>28</v>
      </c>
      <c r="G17" s="118">
        <v>0</v>
      </c>
      <c r="H17" s="113">
        <v>0</v>
      </c>
      <c r="I17" s="104">
        <v>0</v>
      </c>
      <c r="J17" s="37"/>
    </row>
    <row r="18" spans="1:10" s="22" customFormat="1" ht="15" customHeight="1" x14ac:dyDescent="0.2">
      <c r="A18" s="30"/>
      <c r="B18" s="30"/>
      <c r="C18" s="38" t="s">
        <v>37</v>
      </c>
      <c r="D18" s="31" t="s">
        <v>15</v>
      </c>
      <c r="E18" s="31" t="s">
        <v>15</v>
      </c>
      <c r="F18" s="32" t="s">
        <v>38</v>
      </c>
      <c r="G18" s="118">
        <v>55000</v>
      </c>
      <c r="H18" s="113">
        <v>15000</v>
      </c>
      <c r="I18" s="104">
        <v>0</v>
      </c>
      <c r="J18" s="37"/>
    </row>
    <row r="19" spans="1:10" s="22" customFormat="1" ht="15" customHeight="1" x14ac:dyDescent="0.2">
      <c r="A19" s="30"/>
      <c r="B19" s="30"/>
      <c r="C19" s="38" t="s">
        <v>39</v>
      </c>
      <c r="D19" s="31" t="s">
        <v>15</v>
      </c>
      <c r="E19" s="31" t="s">
        <v>15</v>
      </c>
      <c r="F19" s="32" t="s">
        <v>40</v>
      </c>
      <c r="G19" s="118">
        <v>0</v>
      </c>
      <c r="H19" s="113">
        <v>0</v>
      </c>
      <c r="I19" s="104">
        <v>0</v>
      </c>
      <c r="J19" s="37"/>
    </row>
    <row r="20" spans="1:10" s="22" customFormat="1" ht="15" customHeight="1" x14ac:dyDescent="0.2">
      <c r="A20" s="30"/>
      <c r="B20" s="30"/>
      <c r="C20" s="38" t="s">
        <v>41</v>
      </c>
      <c r="D20" s="31" t="s">
        <v>15</v>
      </c>
      <c r="E20" s="31" t="s">
        <v>15</v>
      </c>
      <c r="F20" s="32" t="s">
        <v>42</v>
      </c>
      <c r="G20" s="118">
        <v>30000</v>
      </c>
      <c r="H20" s="113">
        <v>30000</v>
      </c>
      <c r="I20" s="104">
        <v>13271.57</v>
      </c>
      <c r="J20" s="37"/>
    </row>
    <row r="21" spans="1:10" s="22" customFormat="1" ht="15" customHeight="1" x14ac:dyDescent="0.2">
      <c r="A21" s="30"/>
      <c r="B21" s="30"/>
      <c r="C21" s="38" t="s">
        <v>43</v>
      </c>
      <c r="D21" s="31" t="s">
        <v>15</v>
      </c>
      <c r="E21" s="31" t="s">
        <v>15</v>
      </c>
      <c r="F21" s="32" t="s">
        <v>44</v>
      </c>
      <c r="G21" s="118">
        <v>0</v>
      </c>
      <c r="H21" s="113">
        <v>0</v>
      </c>
      <c r="I21" s="104">
        <v>0</v>
      </c>
      <c r="J21" s="29"/>
    </row>
    <row r="22" spans="1:10" s="22" customFormat="1" ht="15" customHeight="1" x14ac:dyDescent="0.2">
      <c r="A22" s="30"/>
      <c r="B22" s="30"/>
      <c r="C22" s="38" t="s">
        <v>45</v>
      </c>
      <c r="D22" s="31" t="s">
        <v>15</v>
      </c>
      <c r="E22" s="31" t="s">
        <v>15</v>
      </c>
      <c r="F22" s="32" t="s">
        <v>46</v>
      </c>
      <c r="G22" s="118">
        <v>0</v>
      </c>
      <c r="H22" s="113">
        <v>0</v>
      </c>
      <c r="I22" s="104">
        <v>0</v>
      </c>
      <c r="J22" s="29"/>
    </row>
    <row r="23" spans="1:10" s="22" customFormat="1" ht="15" customHeight="1" x14ac:dyDescent="0.2">
      <c r="A23" s="30"/>
      <c r="B23" s="30"/>
      <c r="C23" s="39" t="s">
        <v>47</v>
      </c>
      <c r="D23" s="98" t="s">
        <v>15</v>
      </c>
      <c r="E23" s="98" t="s">
        <v>15</v>
      </c>
      <c r="F23" s="40" t="s">
        <v>48</v>
      </c>
      <c r="G23" s="118">
        <v>0</v>
      </c>
      <c r="H23" s="113">
        <v>241732</v>
      </c>
      <c r="I23" s="104">
        <v>241731.94</v>
      </c>
      <c r="J23" s="29"/>
    </row>
    <row r="24" spans="1:10" s="22" customFormat="1" ht="15" customHeight="1" x14ac:dyDescent="0.2">
      <c r="A24" s="30"/>
      <c r="B24" s="136" t="s">
        <v>206</v>
      </c>
      <c r="C24" s="137"/>
      <c r="D24" s="137"/>
      <c r="E24" s="137"/>
      <c r="F24" s="138"/>
      <c r="G24" s="114">
        <f>+SUM(G4:G23)-G16-G17-G10-G11</f>
        <v>464900</v>
      </c>
      <c r="H24" s="114">
        <f>+SUM(H4:H23)-H16-H17-H10-H11</f>
        <v>849632</v>
      </c>
      <c r="I24" s="70">
        <f>+SUM(I4:I23)-I16-I17-I10-I11</f>
        <v>595755.94999999995</v>
      </c>
      <c r="J24" s="29"/>
    </row>
    <row r="25" spans="1:10" ht="15" customHeight="1" thickBot="1" x14ac:dyDescent="0.25">
      <c r="A25" s="50" t="s">
        <v>207</v>
      </c>
      <c r="B25" s="50"/>
      <c r="C25" s="51"/>
      <c r="D25" s="51"/>
      <c r="E25" s="51"/>
      <c r="F25" s="51"/>
      <c r="G25" s="115">
        <f>+G24</f>
        <v>464900</v>
      </c>
      <c r="H25" s="115">
        <f>+H24</f>
        <v>849632</v>
      </c>
      <c r="I25" s="71">
        <f>+I24</f>
        <v>595755.94999999995</v>
      </c>
    </row>
    <row r="27" spans="1:10" ht="15" customHeight="1" x14ac:dyDescent="0.2">
      <c r="H27" s="55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K18" sqref="K18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6" width="7.28515625" style="21" customWidth="1"/>
    <col min="7" max="7" width="34.85546875" style="21" customWidth="1"/>
    <col min="8" max="10" width="14.28515625" style="21" customWidth="1"/>
    <col min="11" max="16384" width="23.28515625" style="21"/>
  </cols>
  <sheetData>
    <row r="1" spans="1:11" ht="15" customHeight="1" x14ac:dyDescent="0.2">
      <c r="A1" s="79" t="s">
        <v>208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ht="15" customHeight="1" thickBot="1" x14ac:dyDescent="0.25">
      <c r="B2" s="22"/>
      <c r="C2" s="22"/>
      <c r="D2" s="22"/>
      <c r="E2" s="22"/>
      <c r="F2" s="22"/>
      <c r="G2" s="22"/>
      <c r="J2" s="77" t="s">
        <v>2</v>
      </c>
    </row>
    <row r="3" spans="1:11" ht="31.5" customHeight="1" thickBot="1" x14ac:dyDescent="0.25">
      <c r="A3" s="72" t="s">
        <v>3</v>
      </c>
      <c r="B3" s="72" t="s">
        <v>4</v>
      </c>
      <c r="C3" s="72" t="s">
        <v>52</v>
      </c>
      <c r="D3" s="73" t="s">
        <v>53</v>
      </c>
      <c r="E3" s="72" t="s">
        <v>54</v>
      </c>
      <c r="F3" s="72" t="s">
        <v>55</v>
      </c>
      <c r="G3" s="72" t="s">
        <v>8</v>
      </c>
      <c r="H3" s="73" t="s">
        <v>56</v>
      </c>
      <c r="I3" s="73" t="s">
        <v>57</v>
      </c>
      <c r="J3" s="73" t="s">
        <v>58</v>
      </c>
    </row>
    <row r="4" spans="1:11" s="22" customFormat="1" ht="15" customHeight="1" x14ac:dyDescent="0.2">
      <c r="A4" s="93" t="s">
        <v>204</v>
      </c>
      <c r="B4" s="21" t="s">
        <v>205</v>
      </c>
      <c r="C4" s="24" t="s">
        <v>14</v>
      </c>
      <c r="D4" s="25" t="s">
        <v>15</v>
      </c>
      <c r="E4" s="25" t="s">
        <v>15</v>
      </c>
      <c r="F4" s="25" t="s">
        <v>15</v>
      </c>
      <c r="G4" s="26" t="s">
        <v>59</v>
      </c>
      <c r="H4" s="110">
        <v>0</v>
      </c>
      <c r="I4" s="111">
        <v>0</v>
      </c>
      <c r="J4" s="28">
        <v>0</v>
      </c>
      <c r="K4" s="29"/>
    </row>
    <row r="5" spans="1:11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1" t="s">
        <v>15</v>
      </c>
      <c r="G5" s="32" t="s">
        <v>60</v>
      </c>
      <c r="H5" s="118">
        <v>0</v>
      </c>
      <c r="I5" s="113">
        <v>0</v>
      </c>
      <c r="J5" s="104">
        <v>0</v>
      </c>
    </row>
    <row r="6" spans="1:11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1" t="s">
        <v>15</v>
      </c>
      <c r="G6" s="32" t="s">
        <v>61</v>
      </c>
      <c r="H6" s="118">
        <v>0</v>
      </c>
      <c r="I6" s="113">
        <v>0</v>
      </c>
      <c r="J6" s="104">
        <v>0</v>
      </c>
      <c r="K6" s="29"/>
    </row>
    <row r="7" spans="1:11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1" t="s">
        <v>15</v>
      </c>
      <c r="G7" s="32" t="s">
        <v>26</v>
      </c>
      <c r="H7" s="118">
        <v>464900</v>
      </c>
      <c r="I7" s="113">
        <v>849632</v>
      </c>
      <c r="J7" s="104">
        <v>253661.83</v>
      </c>
      <c r="K7" s="29"/>
    </row>
    <row r="8" spans="1:11" s="22" customFormat="1" ht="15" customHeight="1" x14ac:dyDescent="0.2">
      <c r="A8" s="30"/>
      <c r="B8" s="30"/>
      <c r="C8" s="38" t="s">
        <v>23</v>
      </c>
      <c r="D8" s="31" t="s">
        <v>15</v>
      </c>
      <c r="E8" s="31" t="s">
        <v>15</v>
      </c>
      <c r="F8" s="31" t="s">
        <v>15</v>
      </c>
      <c r="G8" s="32" t="s">
        <v>62</v>
      </c>
      <c r="H8" s="118">
        <v>0</v>
      </c>
      <c r="I8" s="113">
        <v>0</v>
      </c>
      <c r="J8" s="104">
        <v>0</v>
      </c>
      <c r="K8" s="29"/>
    </row>
    <row r="9" spans="1:11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1" t="s">
        <v>15</v>
      </c>
      <c r="G9" s="32" t="s">
        <v>63</v>
      </c>
      <c r="H9" s="118">
        <v>0</v>
      </c>
      <c r="I9" s="113">
        <v>0</v>
      </c>
      <c r="J9" s="104">
        <v>0</v>
      </c>
      <c r="K9" s="29"/>
    </row>
    <row r="10" spans="1:11" s="22" customFormat="1" ht="15" customHeight="1" x14ac:dyDescent="0.2">
      <c r="A10" s="30"/>
      <c r="B10" s="30"/>
      <c r="C10" s="38" t="s">
        <v>29</v>
      </c>
      <c r="D10" s="31" t="s">
        <v>15</v>
      </c>
      <c r="E10" s="31" t="s">
        <v>15</v>
      </c>
      <c r="F10" s="31" t="s">
        <v>15</v>
      </c>
      <c r="G10" s="32" t="s">
        <v>64</v>
      </c>
      <c r="H10" s="118">
        <v>0</v>
      </c>
      <c r="I10" s="113">
        <v>0</v>
      </c>
      <c r="J10" s="104">
        <v>0</v>
      </c>
      <c r="K10" s="29"/>
    </row>
    <row r="11" spans="1:11" s="22" customFormat="1" ht="15" customHeight="1" x14ac:dyDescent="0.2">
      <c r="A11" s="30"/>
      <c r="B11" s="30"/>
      <c r="C11" s="38" t="s">
        <v>31</v>
      </c>
      <c r="D11" s="31" t="s">
        <v>15</v>
      </c>
      <c r="E11" s="31" t="s">
        <v>15</v>
      </c>
      <c r="F11" s="31" t="s">
        <v>15</v>
      </c>
      <c r="G11" s="32" t="s">
        <v>36</v>
      </c>
      <c r="H11" s="118">
        <v>0</v>
      </c>
      <c r="I11" s="113">
        <v>0</v>
      </c>
      <c r="J11" s="104">
        <v>0</v>
      </c>
      <c r="K11" s="37"/>
    </row>
    <row r="12" spans="1:11" s="22" customFormat="1" ht="15" customHeight="1" x14ac:dyDescent="0.2">
      <c r="A12" s="30"/>
      <c r="B12" s="30"/>
      <c r="C12" s="38" t="s">
        <v>33</v>
      </c>
      <c r="D12" s="31" t="s">
        <v>15</v>
      </c>
      <c r="E12" s="31" t="s">
        <v>15</v>
      </c>
      <c r="F12" s="31" t="s">
        <v>15</v>
      </c>
      <c r="G12" s="32" t="s">
        <v>38</v>
      </c>
      <c r="H12" s="118">
        <v>0</v>
      </c>
      <c r="I12" s="113">
        <v>0</v>
      </c>
      <c r="J12" s="104">
        <v>0</v>
      </c>
      <c r="K12" s="29"/>
    </row>
    <row r="13" spans="1:11" s="22" customFormat="1" ht="15" customHeight="1" x14ac:dyDescent="0.2">
      <c r="A13" s="30"/>
      <c r="B13" s="30"/>
      <c r="C13" s="38" t="s">
        <v>35</v>
      </c>
      <c r="D13" s="31" t="s">
        <v>15</v>
      </c>
      <c r="E13" s="31" t="s">
        <v>15</v>
      </c>
      <c r="F13" s="31" t="s">
        <v>15</v>
      </c>
      <c r="G13" s="32" t="s">
        <v>40</v>
      </c>
      <c r="H13" s="118">
        <v>0</v>
      </c>
      <c r="I13" s="113">
        <v>0</v>
      </c>
      <c r="J13" s="104">
        <v>0</v>
      </c>
      <c r="K13" s="29"/>
    </row>
    <row r="14" spans="1:11" s="22" customFormat="1" ht="15" customHeight="1" x14ac:dyDescent="0.2">
      <c r="A14" s="30"/>
      <c r="B14" s="30"/>
      <c r="C14" s="39" t="s">
        <v>37</v>
      </c>
      <c r="D14" s="98" t="s">
        <v>15</v>
      </c>
      <c r="E14" s="98" t="s">
        <v>15</v>
      </c>
      <c r="F14" s="98" t="s">
        <v>15</v>
      </c>
      <c r="G14" s="40" t="s">
        <v>65</v>
      </c>
      <c r="H14" s="118">
        <v>0</v>
      </c>
      <c r="I14" s="113">
        <v>0</v>
      </c>
      <c r="J14" s="104">
        <v>0</v>
      </c>
      <c r="K14" s="29"/>
    </row>
    <row r="15" spans="1:11" s="22" customFormat="1" ht="15" customHeight="1" x14ac:dyDescent="0.2">
      <c r="A15" s="30"/>
      <c r="B15" s="136" t="s">
        <v>206</v>
      </c>
      <c r="C15" s="137"/>
      <c r="D15" s="137"/>
      <c r="E15" s="137"/>
      <c r="F15" s="137"/>
      <c r="G15" s="138"/>
      <c r="H15" s="114">
        <f>+SUM(H4:H14)</f>
        <v>464900</v>
      </c>
      <c r="I15" s="114">
        <f>+SUM(I4:I14)</f>
        <v>849632</v>
      </c>
      <c r="J15" s="70">
        <f>+SUM(J4:J14)</f>
        <v>253661.83</v>
      </c>
      <c r="K15" s="29"/>
    </row>
    <row r="16" spans="1:11" ht="15" customHeight="1" thickBot="1" x14ac:dyDescent="0.25">
      <c r="A16" s="50" t="s">
        <v>207</v>
      </c>
      <c r="B16" s="50"/>
      <c r="C16" s="51"/>
      <c r="D16" s="51"/>
      <c r="E16" s="51"/>
      <c r="F16" s="51"/>
      <c r="G16" s="51"/>
      <c r="H16" s="115">
        <f>+H15</f>
        <v>464900</v>
      </c>
      <c r="I16" s="115">
        <f>+I15</f>
        <v>849632</v>
      </c>
      <c r="J16" s="71">
        <f>+J15</f>
        <v>253661.83</v>
      </c>
    </row>
    <row r="17" spans="9:9" ht="15" customHeight="1" x14ac:dyDescent="0.2">
      <c r="I17" s="55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  <ignoredErrors>
    <ignoredError sqref="C4:F1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zoomScaleNormal="100" workbookViewId="0">
      <selection activeCell="G15" sqref="G15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3" width="34.85546875" style="21" customWidth="1"/>
    <col min="4" max="7" width="14.28515625" style="21" customWidth="1"/>
    <col min="8" max="16384" width="23.28515625" style="21"/>
  </cols>
  <sheetData>
    <row r="1" spans="1:7" ht="15" customHeight="1" x14ac:dyDescent="0.2">
      <c r="A1" s="79" t="s">
        <v>209</v>
      </c>
      <c r="B1" s="79"/>
      <c r="C1" s="79"/>
      <c r="D1" s="79"/>
      <c r="E1" s="79"/>
      <c r="F1" s="79"/>
      <c r="G1" s="79"/>
    </row>
    <row r="2" spans="1:7" ht="15" customHeight="1" thickBot="1" x14ac:dyDescent="0.25">
      <c r="B2" s="22"/>
      <c r="C2" s="22"/>
      <c r="G2" s="77" t="s">
        <v>2</v>
      </c>
    </row>
    <row r="3" spans="1:7" ht="31.5" customHeight="1" thickBot="1" x14ac:dyDescent="0.25">
      <c r="A3" s="72" t="s">
        <v>3</v>
      </c>
      <c r="B3" s="72" t="s">
        <v>4</v>
      </c>
      <c r="C3" s="72" t="s">
        <v>8</v>
      </c>
      <c r="D3" s="73" t="s">
        <v>67</v>
      </c>
      <c r="E3" s="73" t="s">
        <v>68</v>
      </c>
      <c r="F3" s="73" t="s">
        <v>69</v>
      </c>
      <c r="G3" s="73" t="s">
        <v>70</v>
      </c>
    </row>
    <row r="4" spans="1:7" s="22" customFormat="1" ht="15" customHeight="1" x14ac:dyDescent="0.2">
      <c r="A4" s="93" t="s">
        <v>204</v>
      </c>
      <c r="B4" s="21" t="s">
        <v>205</v>
      </c>
      <c r="C4" s="53" t="s">
        <v>71</v>
      </c>
      <c r="D4" s="27">
        <f>+Mapa_48!I23</f>
        <v>241731.94</v>
      </c>
      <c r="E4" s="28">
        <f>+Mapa_48!I24-Mapa_48!I23</f>
        <v>354024.00999999995</v>
      </c>
      <c r="F4" s="28">
        <f>+Mapa_49!J15</f>
        <v>253661.83</v>
      </c>
      <c r="G4" s="48">
        <f>+D4+E4-F4</f>
        <v>342094.12</v>
      </c>
    </row>
    <row r="5" spans="1:7" s="22" customFormat="1" ht="15" customHeight="1" x14ac:dyDescent="0.2">
      <c r="A5" s="93"/>
      <c r="B5" s="30"/>
      <c r="C5" s="32" t="s">
        <v>72</v>
      </c>
      <c r="D5" s="41">
        <v>0</v>
      </c>
      <c r="E5" s="42">
        <v>0</v>
      </c>
      <c r="F5" s="42">
        <v>0</v>
      </c>
      <c r="G5" s="34">
        <f>+D5+E5-F5</f>
        <v>0</v>
      </c>
    </row>
    <row r="6" spans="1:7" s="22" customFormat="1" ht="15" customHeight="1" x14ac:dyDescent="0.2">
      <c r="A6" s="30"/>
      <c r="B6" s="43" t="s">
        <v>206</v>
      </c>
      <c r="C6" s="46"/>
      <c r="D6" s="70">
        <f>+D4+D5</f>
        <v>241731.94</v>
      </c>
      <c r="E6" s="70">
        <f>+E4+E5</f>
        <v>354024.00999999995</v>
      </c>
      <c r="F6" s="70">
        <f>+F4+F5</f>
        <v>253661.83</v>
      </c>
      <c r="G6" s="70">
        <f>+G4+G5</f>
        <v>342094.12</v>
      </c>
    </row>
    <row r="7" spans="1:7" ht="15" customHeight="1" thickBot="1" x14ac:dyDescent="0.25">
      <c r="A7" s="50" t="s">
        <v>207</v>
      </c>
      <c r="B7" s="50"/>
      <c r="C7" s="51"/>
      <c r="D7" s="71">
        <f>+D6</f>
        <v>241731.94</v>
      </c>
      <c r="E7" s="71">
        <f>+E6</f>
        <v>354024.00999999995</v>
      </c>
      <c r="F7" s="71">
        <f>+F6</f>
        <v>253661.83</v>
      </c>
      <c r="G7" s="71">
        <f>+G6</f>
        <v>342094.12</v>
      </c>
    </row>
    <row r="11" spans="1:7" ht="15" customHeight="1" x14ac:dyDescent="0.2">
      <c r="D11" s="56"/>
    </row>
  </sheetData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pageSetUpPr fitToPage="1"/>
  </sheetPr>
  <dimension ref="A1:J27"/>
  <sheetViews>
    <sheetView showGridLines="0" zoomScaleNormal="100" zoomScaleSheetLayoutView="142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I24" sqref="I24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5" width="7.28515625" style="21" customWidth="1"/>
    <col min="6" max="6" width="34.85546875" style="21" customWidth="1"/>
    <col min="7" max="9" width="14.28515625" style="21" customWidth="1"/>
    <col min="10" max="16384" width="23.28515625" style="21"/>
  </cols>
  <sheetData>
    <row r="1" spans="1:10" ht="15" customHeight="1" x14ac:dyDescent="0.2">
      <c r="A1" s="79" t="s">
        <v>210</v>
      </c>
      <c r="B1" s="78"/>
      <c r="C1" s="78"/>
      <c r="D1" s="78"/>
      <c r="E1" s="78"/>
      <c r="F1" s="78"/>
      <c r="G1" s="78"/>
      <c r="H1" s="78"/>
      <c r="I1" s="78"/>
    </row>
    <row r="2" spans="1:10" ht="15" customHeight="1" thickBot="1" x14ac:dyDescent="0.25">
      <c r="B2" s="22"/>
      <c r="C2" s="22"/>
      <c r="D2" s="22"/>
      <c r="E2" s="22"/>
      <c r="F2" s="22"/>
      <c r="I2" s="77" t="s">
        <v>2</v>
      </c>
    </row>
    <row r="3" spans="1:10" ht="31.5" customHeight="1" thickBot="1" x14ac:dyDescent="0.25">
      <c r="A3" s="72" t="s">
        <v>3</v>
      </c>
      <c r="B3" s="72" t="s">
        <v>4</v>
      </c>
      <c r="C3" s="72" t="s">
        <v>211</v>
      </c>
      <c r="D3" s="73" t="s">
        <v>6</v>
      </c>
      <c r="E3" s="72" t="s">
        <v>7</v>
      </c>
      <c r="F3" s="72" t="s">
        <v>8</v>
      </c>
      <c r="G3" s="73" t="s">
        <v>9</v>
      </c>
      <c r="H3" s="73" t="s">
        <v>10</v>
      </c>
      <c r="I3" s="73" t="s">
        <v>11</v>
      </c>
    </row>
    <row r="4" spans="1:10" s="22" customFormat="1" ht="15" customHeight="1" x14ac:dyDescent="0.2">
      <c r="A4" s="93" t="s">
        <v>212</v>
      </c>
      <c r="B4" s="84" t="s">
        <v>213</v>
      </c>
      <c r="C4" s="44" t="s">
        <v>14</v>
      </c>
      <c r="D4" s="45" t="s">
        <v>15</v>
      </c>
      <c r="E4" s="45" t="s">
        <v>15</v>
      </c>
      <c r="F4" s="46" t="s">
        <v>16</v>
      </c>
      <c r="G4" s="116">
        <v>0</v>
      </c>
      <c r="H4" s="111">
        <v>0</v>
      </c>
      <c r="I4" s="48">
        <v>0</v>
      </c>
      <c r="J4" s="29"/>
    </row>
    <row r="5" spans="1:10" s="22" customFormat="1" ht="15" customHeight="1" x14ac:dyDescent="0.2">
      <c r="A5" s="58"/>
      <c r="B5" s="57"/>
      <c r="C5" s="52" t="s">
        <v>17</v>
      </c>
      <c r="D5" s="31" t="s">
        <v>15</v>
      </c>
      <c r="E5" s="31" t="s">
        <v>15</v>
      </c>
      <c r="F5" s="32" t="s">
        <v>18</v>
      </c>
      <c r="G5" s="118">
        <v>0</v>
      </c>
      <c r="H5" s="113">
        <v>0</v>
      </c>
      <c r="I5" s="104">
        <v>0</v>
      </c>
      <c r="J5" s="29"/>
    </row>
    <row r="6" spans="1:10" s="22" customFormat="1" ht="15" customHeight="1" x14ac:dyDescent="0.2">
      <c r="A6" s="58"/>
      <c r="B6" s="57"/>
      <c r="C6" s="38" t="s">
        <v>19</v>
      </c>
      <c r="D6" s="31" t="s">
        <v>15</v>
      </c>
      <c r="E6" s="31" t="s">
        <v>15</v>
      </c>
      <c r="F6" s="32" t="s">
        <v>20</v>
      </c>
      <c r="G6" s="118">
        <v>0</v>
      </c>
      <c r="H6" s="113">
        <v>0</v>
      </c>
      <c r="I6" s="104">
        <v>0</v>
      </c>
      <c r="J6" s="29"/>
    </row>
    <row r="7" spans="1:10" s="22" customFormat="1" ht="15" customHeight="1" x14ac:dyDescent="0.2">
      <c r="A7" s="58"/>
      <c r="B7" s="57"/>
      <c r="C7" s="38" t="s">
        <v>21</v>
      </c>
      <c r="D7" s="31" t="s">
        <v>15</v>
      </c>
      <c r="E7" s="31" t="s">
        <v>15</v>
      </c>
      <c r="F7" s="32" t="s">
        <v>22</v>
      </c>
      <c r="G7" s="118">
        <v>0</v>
      </c>
      <c r="H7" s="113">
        <v>0</v>
      </c>
      <c r="I7" s="104">
        <v>0</v>
      </c>
      <c r="J7" s="29"/>
    </row>
    <row r="8" spans="1:10" s="22" customFormat="1" ht="15" customHeight="1" x14ac:dyDescent="0.2">
      <c r="A8" s="58"/>
      <c r="B8" s="57"/>
      <c r="C8" s="38" t="s">
        <v>23</v>
      </c>
      <c r="D8" s="31" t="s">
        <v>15</v>
      </c>
      <c r="E8" s="31" t="s">
        <v>15</v>
      </c>
      <c r="F8" s="32" t="s">
        <v>24</v>
      </c>
      <c r="G8" s="118">
        <v>0</v>
      </c>
      <c r="H8" s="113">
        <v>0</v>
      </c>
      <c r="I8" s="104">
        <v>0</v>
      </c>
      <c r="J8" s="29"/>
    </row>
    <row r="9" spans="1:10" s="22" customFormat="1" ht="15" customHeight="1" x14ac:dyDescent="0.2">
      <c r="A9" s="58"/>
      <c r="B9" s="57"/>
      <c r="C9" s="38" t="s">
        <v>25</v>
      </c>
      <c r="D9" s="31" t="s">
        <v>15</v>
      </c>
      <c r="E9" s="31" t="s">
        <v>15</v>
      </c>
      <c r="F9" s="32" t="s">
        <v>26</v>
      </c>
      <c r="G9" s="118">
        <v>1725149</v>
      </c>
      <c r="H9" s="113">
        <v>1723149</v>
      </c>
      <c r="I9" s="104">
        <v>627369.66999999993</v>
      </c>
      <c r="J9" s="29"/>
    </row>
    <row r="10" spans="1:10" s="22" customFormat="1" ht="15" customHeight="1" x14ac:dyDescent="0.2">
      <c r="A10" s="58"/>
      <c r="B10" s="57"/>
      <c r="C10" s="38"/>
      <c r="D10" s="31"/>
      <c r="E10" s="31"/>
      <c r="F10" s="35" t="s">
        <v>27</v>
      </c>
      <c r="G10" s="118">
        <v>370986</v>
      </c>
      <c r="H10" s="113">
        <v>429731</v>
      </c>
      <c r="I10" s="104">
        <v>278250.3</v>
      </c>
      <c r="J10" s="29"/>
    </row>
    <row r="11" spans="1:10" s="22" customFormat="1" ht="15" customHeight="1" x14ac:dyDescent="0.2">
      <c r="A11" s="58"/>
      <c r="B11" s="57"/>
      <c r="C11" s="38"/>
      <c r="D11" s="31"/>
      <c r="E11" s="31"/>
      <c r="F11" s="36" t="s">
        <v>28</v>
      </c>
      <c r="G11" s="118">
        <v>1354163</v>
      </c>
      <c r="H11" s="113">
        <v>1293418</v>
      </c>
      <c r="I11" s="104">
        <v>349119.37</v>
      </c>
      <c r="J11" s="29"/>
    </row>
    <row r="12" spans="1:10" s="22" customFormat="1" ht="15" customHeight="1" x14ac:dyDescent="0.2">
      <c r="A12" s="58"/>
      <c r="B12" s="57"/>
      <c r="C12" s="38" t="s">
        <v>29</v>
      </c>
      <c r="D12" s="31" t="s">
        <v>15</v>
      </c>
      <c r="E12" s="31" t="s">
        <v>15</v>
      </c>
      <c r="F12" s="32" t="s">
        <v>30</v>
      </c>
      <c r="G12" s="118">
        <v>0</v>
      </c>
      <c r="H12" s="113">
        <v>0</v>
      </c>
      <c r="I12" s="104">
        <v>0</v>
      </c>
      <c r="J12" s="29"/>
    </row>
    <row r="13" spans="1:10" s="22" customFormat="1" ht="15" customHeight="1" x14ac:dyDescent="0.2">
      <c r="A13" s="58"/>
      <c r="B13" s="57"/>
      <c r="C13" s="38" t="s">
        <v>31</v>
      </c>
      <c r="D13" s="31" t="s">
        <v>15</v>
      </c>
      <c r="E13" s="31" t="s">
        <v>15</v>
      </c>
      <c r="F13" s="32" t="s">
        <v>32</v>
      </c>
      <c r="G13" s="118">
        <v>0</v>
      </c>
      <c r="H13" s="113">
        <v>0</v>
      </c>
      <c r="I13" s="104">
        <v>0</v>
      </c>
      <c r="J13" s="29"/>
    </row>
    <row r="14" spans="1:10" s="22" customFormat="1" ht="15" customHeight="1" x14ac:dyDescent="0.2">
      <c r="A14" s="58"/>
      <c r="B14" s="57"/>
      <c r="C14" s="38" t="s">
        <v>33</v>
      </c>
      <c r="D14" s="31" t="s">
        <v>15</v>
      </c>
      <c r="E14" s="31" t="s">
        <v>15</v>
      </c>
      <c r="F14" s="32" t="s">
        <v>34</v>
      </c>
      <c r="G14" s="118">
        <v>0</v>
      </c>
      <c r="H14" s="113">
        <v>0</v>
      </c>
      <c r="I14" s="104">
        <v>0</v>
      </c>
      <c r="J14" s="29"/>
    </row>
    <row r="15" spans="1:10" s="22" customFormat="1" ht="15" customHeight="1" x14ac:dyDescent="0.2">
      <c r="A15" s="58"/>
      <c r="B15" s="57"/>
      <c r="C15" s="38" t="s">
        <v>35</v>
      </c>
      <c r="D15" s="31" t="s">
        <v>15</v>
      </c>
      <c r="E15" s="31" t="s">
        <v>15</v>
      </c>
      <c r="F15" s="32" t="s">
        <v>36</v>
      </c>
      <c r="G15" s="118">
        <v>289951</v>
      </c>
      <c r="H15" s="113">
        <v>287951</v>
      </c>
      <c r="I15" s="104">
        <v>0</v>
      </c>
      <c r="J15" s="29"/>
    </row>
    <row r="16" spans="1:10" s="22" customFormat="1" ht="15" customHeight="1" x14ac:dyDescent="0.2">
      <c r="A16" s="58"/>
      <c r="B16" s="57"/>
      <c r="C16" s="38"/>
      <c r="D16" s="31"/>
      <c r="E16" s="31"/>
      <c r="F16" s="35" t="s">
        <v>27</v>
      </c>
      <c r="G16" s="118">
        <v>289951</v>
      </c>
      <c r="H16" s="113">
        <v>287951</v>
      </c>
      <c r="I16" s="104">
        <v>0</v>
      </c>
      <c r="J16" s="29"/>
    </row>
    <row r="17" spans="1:10" s="22" customFormat="1" ht="15" customHeight="1" x14ac:dyDescent="0.2">
      <c r="A17" s="58"/>
      <c r="B17" s="57"/>
      <c r="C17" s="38"/>
      <c r="D17" s="31"/>
      <c r="E17" s="31"/>
      <c r="F17" s="36" t="s">
        <v>28</v>
      </c>
      <c r="G17" s="118">
        <v>0</v>
      </c>
      <c r="H17" s="113">
        <v>0</v>
      </c>
      <c r="I17" s="104">
        <v>0</v>
      </c>
      <c r="J17" s="29"/>
    </row>
    <row r="18" spans="1:10" s="22" customFormat="1" ht="15" customHeight="1" x14ac:dyDescent="0.2">
      <c r="A18" s="58"/>
      <c r="B18" s="57"/>
      <c r="C18" s="38" t="s">
        <v>37</v>
      </c>
      <c r="D18" s="31" t="s">
        <v>15</v>
      </c>
      <c r="E18" s="31" t="s">
        <v>15</v>
      </c>
      <c r="F18" s="32" t="s">
        <v>38</v>
      </c>
      <c r="G18" s="118">
        <v>0</v>
      </c>
      <c r="H18" s="113">
        <v>0</v>
      </c>
      <c r="I18" s="104">
        <v>0</v>
      </c>
      <c r="J18" s="29"/>
    </row>
    <row r="19" spans="1:10" s="22" customFormat="1" ht="15" customHeight="1" x14ac:dyDescent="0.2">
      <c r="A19" s="58"/>
      <c r="B19" s="57"/>
      <c r="C19" s="38" t="s">
        <v>39</v>
      </c>
      <c r="D19" s="31" t="s">
        <v>15</v>
      </c>
      <c r="E19" s="31" t="s">
        <v>15</v>
      </c>
      <c r="F19" s="32" t="s">
        <v>40</v>
      </c>
      <c r="G19" s="118">
        <v>0</v>
      </c>
      <c r="H19" s="113">
        <v>0</v>
      </c>
      <c r="I19" s="104">
        <v>0</v>
      </c>
      <c r="J19" s="29"/>
    </row>
    <row r="20" spans="1:10" s="22" customFormat="1" ht="15" customHeight="1" x14ac:dyDescent="0.2">
      <c r="A20" s="58"/>
      <c r="B20" s="57"/>
      <c r="C20" s="38" t="s">
        <v>41</v>
      </c>
      <c r="D20" s="31" t="s">
        <v>15</v>
      </c>
      <c r="E20" s="31" t="s">
        <v>15</v>
      </c>
      <c r="F20" s="32" t="s">
        <v>42</v>
      </c>
      <c r="G20" s="118">
        <v>0</v>
      </c>
      <c r="H20" s="113">
        <v>0</v>
      </c>
      <c r="I20" s="104">
        <v>0</v>
      </c>
      <c r="J20" s="29"/>
    </row>
    <row r="21" spans="1:10" s="22" customFormat="1" ht="15" customHeight="1" x14ac:dyDescent="0.2">
      <c r="A21" s="58"/>
      <c r="B21" s="57"/>
      <c r="C21" s="38" t="s">
        <v>43</v>
      </c>
      <c r="D21" s="31" t="s">
        <v>15</v>
      </c>
      <c r="E21" s="31" t="s">
        <v>15</v>
      </c>
      <c r="F21" s="32" t="s">
        <v>44</v>
      </c>
      <c r="G21" s="118">
        <v>0</v>
      </c>
      <c r="H21" s="113">
        <v>0</v>
      </c>
      <c r="I21" s="104">
        <v>0</v>
      </c>
      <c r="J21" s="29"/>
    </row>
    <row r="22" spans="1:10" s="22" customFormat="1" ht="15" customHeight="1" x14ac:dyDescent="0.2">
      <c r="A22" s="58"/>
      <c r="B22" s="57"/>
      <c r="C22" s="38" t="s">
        <v>45</v>
      </c>
      <c r="D22" s="31" t="s">
        <v>15</v>
      </c>
      <c r="E22" s="31" t="s">
        <v>15</v>
      </c>
      <c r="F22" s="32" t="s">
        <v>46</v>
      </c>
      <c r="G22" s="118">
        <v>0</v>
      </c>
      <c r="H22" s="113">
        <v>4000</v>
      </c>
      <c r="I22" s="104">
        <v>5458.3</v>
      </c>
      <c r="J22" s="29"/>
    </row>
    <row r="23" spans="1:10" s="22" customFormat="1" ht="15" customHeight="1" x14ac:dyDescent="0.2">
      <c r="A23" s="58"/>
      <c r="B23" s="62"/>
      <c r="C23" s="39" t="s">
        <v>47</v>
      </c>
      <c r="D23" s="98" t="s">
        <v>15</v>
      </c>
      <c r="E23" s="98" t="s">
        <v>15</v>
      </c>
      <c r="F23" s="40" t="s">
        <v>48</v>
      </c>
      <c r="G23" s="118">
        <v>0</v>
      </c>
      <c r="H23" s="113">
        <v>2360257</v>
      </c>
      <c r="I23" s="104">
        <v>2360257.16</v>
      </c>
      <c r="J23" s="29"/>
    </row>
    <row r="24" spans="1:10" s="22" customFormat="1" ht="15" customHeight="1" x14ac:dyDescent="0.2">
      <c r="A24" s="58"/>
      <c r="B24" s="136" t="s">
        <v>214</v>
      </c>
      <c r="C24" s="137"/>
      <c r="D24" s="137"/>
      <c r="E24" s="137"/>
      <c r="F24" s="138"/>
      <c r="G24" s="114">
        <f>+SUM(G4:G23)-G16-G17-G10-G11</f>
        <v>2015100</v>
      </c>
      <c r="H24" s="114">
        <f>+SUM(H4:H23)-H16-H17-H10-H11</f>
        <v>4375357</v>
      </c>
      <c r="I24" s="70">
        <f>+SUM(I4:I23)-I16-I17-I10-I11</f>
        <v>2993085.13</v>
      </c>
      <c r="J24" s="29"/>
    </row>
    <row r="25" spans="1:10" ht="15" customHeight="1" thickBot="1" x14ac:dyDescent="0.25">
      <c r="A25" s="50" t="s">
        <v>215</v>
      </c>
      <c r="B25" s="50"/>
      <c r="C25" s="51"/>
      <c r="D25" s="51"/>
      <c r="E25" s="51"/>
      <c r="F25" s="51"/>
      <c r="G25" s="115">
        <f>+G24</f>
        <v>2015100</v>
      </c>
      <c r="H25" s="115">
        <f t="shared" ref="H25:I25" si="0">+H24</f>
        <v>4375357</v>
      </c>
      <c r="I25" s="71">
        <f t="shared" si="0"/>
        <v>2993085.13</v>
      </c>
    </row>
    <row r="27" spans="1:10" ht="15" customHeight="1" x14ac:dyDescent="0.2">
      <c r="H27" s="55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1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pageSetUpPr fitToPage="1"/>
  </sheetPr>
  <dimension ref="A1:K18"/>
  <sheetViews>
    <sheetView showGridLines="0" zoomScaleNormal="100" zoomScaleSheetLayoutView="142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J10" sqref="J10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6" width="7.28515625" style="21" customWidth="1"/>
    <col min="7" max="7" width="34.85546875" style="21" customWidth="1"/>
    <col min="8" max="10" width="14.28515625" style="21" customWidth="1"/>
    <col min="11" max="16384" width="23.28515625" style="21"/>
  </cols>
  <sheetData>
    <row r="1" spans="1:11" ht="15" customHeight="1" x14ac:dyDescent="0.2">
      <c r="A1" s="79" t="s">
        <v>216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ht="15" customHeight="1" thickBot="1" x14ac:dyDescent="0.25">
      <c r="B2" s="22"/>
      <c r="C2" s="22"/>
      <c r="D2" s="22"/>
      <c r="E2" s="22"/>
      <c r="F2" s="22"/>
      <c r="G2" s="22"/>
      <c r="J2" s="77" t="s">
        <v>2</v>
      </c>
    </row>
    <row r="3" spans="1:11" ht="31.5" customHeight="1" thickBot="1" x14ac:dyDescent="0.25">
      <c r="A3" s="72" t="s">
        <v>3</v>
      </c>
      <c r="B3" s="72" t="s">
        <v>4</v>
      </c>
      <c r="C3" s="72" t="s">
        <v>52</v>
      </c>
      <c r="D3" s="73" t="s">
        <v>53</v>
      </c>
      <c r="E3" s="72" t="s">
        <v>54</v>
      </c>
      <c r="F3" s="72" t="s">
        <v>55</v>
      </c>
      <c r="G3" s="72" t="s">
        <v>8</v>
      </c>
      <c r="H3" s="73" t="s">
        <v>56</v>
      </c>
      <c r="I3" s="73" t="s">
        <v>57</v>
      </c>
      <c r="J3" s="73" t="s">
        <v>58</v>
      </c>
    </row>
    <row r="4" spans="1:11" s="22" customFormat="1" ht="15" customHeight="1" x14ac:dyDescent="0.2">
      <c r="A4" s="93" t="s">
        <v>212</v>
      </c>
      <c r="B4" s="84" t="s">
        <v>213</v>
      </c>
      <c r="C4" s="44" t="s">
        <v>14</v>
      </c>
      <c r="D4" s="45" t="s">
        <v>15</v>
      </c>
      <c r="E4" s="45" t="s">
        <v>15</v>
      </c>
      <c r="F4" s="45" t="s">
        <v>15</v>
      </c>
      <c r="G4" s="46" t="s">
        <v>59</v>
      </c>
      <c r="H4" s="116">
        <v>395987</v>
      </c>
      <c r="I4" s="111">
        <v>460782</v>
      </c>
      <c r="J4" s="28">
        <v>399019.62000000005</v>
      </c>
      <c r="K4" s="29"/>
    </row>
    <row r="5" spans="1:11" s="22" customFormat="1" ht="15" customHeight="1" x14ac:dyDescent="0.2">
      <c r="A5" s="58"/>
      <c r="B5" s="63"/>
      <c r="C5" s="52" t="s">
        <v>17</v>
      </c>
      <c r="D5" s="31" t="s">
        <v>15</v>
      </c>
      <c r="E5" s="31" t="s">
        <v>15</v>
      </c>
      <c r="F5" s="31" t="s">
        <v>15</v>
      </c>
      <c r="G5" s="32" t="s">
        <v>60</v>
      </c>
      <c r="H5" s="118">
        <v>441130</v>
      </c>
      <c r="I5" s="113">
        <v>1482542</v>
      </c>
      <c r="J5" s="104">
        <v>306859.52999999991</v>
      </c>
      <c r="K5" s="29"/>
    </row>
    <row r="6" spans="1:11" s="22" customFormat="1" ht="15" customHeight="1" x14ac:dyDescent="0.2">
      <c r="A6" s="58"/>
      <c r="B6" s="63"/>
      <c r="C6" s="38" t="s">
        <v>19</v>
      </c>
      <c r="D6" s="31" t="s">
        <v>15</v>
      </c>
      <c r="E6" s="31" t="s">
        <v>15</v>
      </c>
      <c r="F6" s="31" t="s">
        <v>15</v>
      </c>
      <c r="G6" s="32" t="s">
        <v>61</v>
      </c>
      <c r="H6" s="118">
        <v>0</v>
      </c>
      <c r="I6" s="113">
        <v>100</v>
      </c>
      <c r="J6" s="104">
        <v>2.56</v>
      </c>
      <c r="K6" s="29"/>
    </row>
    <row r="7" spans="1:11" s="22" customFormat="1" ht="15" customHeight="1" x14ac:dyDescent="0.2">
      <c r="A7" s="58"/>
      <c r="B7" s="63"/>
      <c r="C7" s="38" t="s">
        <v>21</v>
      </c>
      <c r="D7" s="31" t="s">
        <v>15</v>
      </c>
      <c r="E7" s="31" t="s">
        <v>15</v>
      </c>
      <c r="F7" s="31" t="s">
        <v>15</v>
      </c>
      <c r="G7" s="32" t="s">
        <v>26</v>
      </c>
      <c r="H7" s="118">
        <v>675683</v>
      </c>
      <c r="I7" s="113">
        <v>1389633</v>
      </c>
      <c r="J7" s="104">
        <v>549144.09</v>
      </c>
      <c r="K7" s="29"/>
    </row>
    <row r="8" spans="1:11" s="22" customFormat="1" ht="15" customHeight="1" x14ac:dyDescent="0.2">
      <c r="A8" s="58"/>
      <c r="B8" s="63"/>
      <c r="C8" s="38" t="s">
        <v>23</v>
      </c>
      <c r="D8" s="31" t="s">
        <v>15</v>
      </c>
      <c r="E8" s="31" t="s">
        <v>15</v>
      </c>
      <c r="F8" s="31" t="s">
        <v>15</v>
      </c>
      <c r="G8" s="32" t="s">
        <v>62</v>
      </c>
      <c r="H8" s="118">
        <v>0</v>
      </c>
      <c r="I8" s="113">
        <v>30000</v>
      </c>
      <c r="J8" s="104">
        <v>27346</v>
      </c>
      <c r="K8" s="29"/>
    </row>
    <row r="9" spans="1:11" s="22" customFormat="1" ht="15" customHeight="1" x14ac:dyDescent="0.2">
      <c r="A9" s="58"/>
      <c r="B9" s="63"/>
      <c r="C9" s="38" t="s">
        <v>25</v>
      </c>
      <c r="D9" s="31" t="s">
        <v>15</v>
      </c>
      <c r="E9" s="31" t="s">
        <v>15</v>
      </c>
      <c r="F9" s="31" t="s">
        <v>15</v>
      </c>
      <c r="G9" s="32" t="s">
        <v>63</v>
      </c>
      <c r="H9" s="118">
        <v>9500</v>
      </c>
      <c r="I9" s="113">
        <v>19500</v>
      </c>
      <c r="J9" s="104">
        <v>10733.28</v>
      </c>
      <c r="K9" s="29"/>
    </row>
    <row r="10" spans="1:11" s="22" customFormat="1" ht="15" customHeight="1" x14ac:dyDescent="0.2">
      <c r="A10" s="58"/>
      <c r="B10" s="63"/>
      <c r="C10" s="38" t="s">
        <v>29</v>
      </c>
      <c r="D10" s="31" t="s">
        <v>15</v>
      </c>
      <c r="E10" s="31" t="s">
        <v>15</v>
      </c>
      <c r="F10" s="31" t="s">
        <v>15</v>
      </c>
      <c r="G10" s="32" t="s">
        <v>64</v>
      </c>
      <c r="H10" s="118">
        <v>193000</v>
      </c>
      <c r="I10" s="113">
        <v>333000</v>
      </c>
      <c r="J10" s="104">
        <v>4637.42</v>
      </c>
      <c r="K10" s="29"/>
    </row>
    <row r="11" spans="1:11" s="22" customFormat="1" ht="15" customHeight="1" x14ac:dyDescent="0.2">
      <c r="A11" s="58"/>
      <c r="B11" s="63"/>
      <c r="C11" s="38" t="s">
        <v>31</v>
      </c>
      <c r="D11" s="31" t="s">
        <v>15</v>
      </c>
      <c r="E11" s="31" t="s">
        <v>15</v>
      </c>
      <c r="F11" s="31" t="s">
        <v>15</v>
      </c>
      <c r="G11" s="32" t="s">
        <v>36</v>
      </c>
      <c r="H11" s="118">
        <v>299800</v>
      </c>
      <c r="I11" s="113">
        <v>659800</v>
      </c>
      <c r="J11" s="104">
        <v>206443.27999999997</v>
      </c>
      <c r="K11" s="29"/>
    </row>
    <row r="12" spans="1:11" s="22" customFormat="1" ht="15" customHeight="1" x14ac:dyDescent="0.2">
      <c r="A12" s="58"/>
      <c r="B12" s="63"/>
      <c r="C12" s="38" t="s">
        <v>33</v>
      </c>
      <c r="D12" s="31" t="s">
        <v>15</v>
      </c>
      <c r="E12" s="31" t="s">
        <v>15</v>
      </c>
      <c r="F12" s="31" t="s">
        <v>15</v>
      </c>
      <c r="G12" s="32" t="s">
        <v>38</v>
      </c>
      <c r="H12" s="118">
        <v>0</v>
      </c>
      <c r="I12" s="113">
        <v>0</v>
      </c>
      <c r="J12" s="104">
        <v>0</v>
      </c>
      <c r="K12" s="29"/>
    </row>
    <row r="13" spans="1:11" s="22" customFormat="1" ht="15" customHeight="1" x14ac:dyDescent="0.2">
      <c r="A13" s="58"/>
      <c r="B13" s="63"/>
      <c r="C13" s="38" t="s">
        <v>35</v>
      </c>
      <c r="D13" s="31" t="s">
        <v>15</v>
      </c>
      <c r="E13" s="31" t="s">
        <v>15</v>
      </c>
      <c r="F13" s="31" t="s">
        <v>15</v>
      </c>
      <c r="G13" s="32" t="s">
        <v>40</v>
      </c>
      <c r="H13" s="118">
        <v>0</v>
      </c>
      <c r="I13" s="113">
        <v>0</v>
      </c>
      <c r="J13" s="104">
        <v>0</v>
      </c>
      <c r="K13" s="29"/>
    </row>
    <row r="14" spans="1:11" s="22" customFormat="1" ht="15" customHeight="1" x14ac:dyDescent="0.2">
      <c r="A14" s="58"/>
      <c r="B14" s="64"/>
      <c r="C14" s="39" t="s">
        <v>37</v>
      </c>
      <c r="D14" s="98" t="s">
        <v>15</v>
      </c>
      <c r="E14" s="98" t="s">
        <v>15</v>
      </c>
      <c r="F14" s="98" t="s">
        <v>15</v>
      </c>
      <c r="G14" s="40" t="s">
        <v>65</v>
      </c>
      <c r="H14" s="118">
        <v>0</v>
      </c>
      <c r="I14" s="113">
        <v>0</v>
      </c>
      <c r="J14" s="104">
        <v>0</v>
      </c>
      <c r="K14" s="29"/>
    </row>
    <row r="15" spans="1:11" s="22" customFormat="1" ht="15" customHeight="1" x14ac:dyDescent="0.2">
      <c r="A15" s="58"/>
      <c r="B15" s="136" t="s">
        <v>214</v>
      </c>
      <c r="C15" s="137"/>
      <c r="D15" s="137"/>
      <c r="E15" s="137"/>
      <c r="F15" s="137"/>
      <c r="G15" s="138"/>
      <c r="H15" s="119">
        <f>+SUM(H4:H14)</f>
        <v>2015100</v>
      </c>
      <c r="I15" s="114">
        <f t="shared" ref="I15:J15" si="0">+SUM(I4:I14)</f>
        <v>4375357</v>
      </c>
      <c r="J15" s="70">
        <f t="shared" si="0"/>
        <v>1504185.7799999998</v>
      </c>
      <c r="K15" s="29"/>
    </row>
    <row r="16" spans="1:11" ht="15" customHeight="1" thickBot="1" x14ac:dyDescent="0.25">
      <c r="A16" s="50" t="s">
        <v>215</v>
      </c>
      <c r="B16" s="50"/>
      <c r="C16" s="51"/>
      <c r="D16" s="51"/>
      <c r="E16" s="51"/>
      <c r="F16" s="51"/>
      <c r="G16" s="51"/>
      <c r="H16" s="115">
        <f>+H15</f>
        <v>2015100</v>
      </c>
      <c r="I16" s="115">
        <f t="shared" ref="I16:J16" si="1">+I15</f>
        <v>4375357</v>
      </c>
      <c r="J16" s="71">
        <f t="shared" si="1"/>
        <v>1504185.7799999998</v>
      </c>
    </row>
    <row r="17" spans="9:10" ht="15" customHeight="1" x14ac:dyDescent="0.2">
      <c r="J17" s="55"/>
    </row>
    <row r="18" spans="9:10" ht="15" customHeight="1" x14ac:dyDescent="0.2">
      <c r="I18" s="55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1" fitToHeight="37" orientation="landscape" horizontalDpi="4294967295" verticalDpi="4294967295" r:id="rId1"/>
  <rowBreaks count="1" manualBreakCount="1">
    <brk id="2" max="16383" man="1"/>
  </rowBreaks>
  <ignoredErrors>
    <ignoredError sqref="C8:F14 C4:F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pageSetUpPr fitToPage="1"/>
  </sheetPr>
  <dimension ref="A1:G13"/>
  <sheetViews>
    <sheetView showGridLines="0" zoomScaleNormal="100" zoomScaleSheetLayoutView="142" workbookViewId="0">
      <selection activeCell="F5" sqref="F5"/>
    </sheetView>
  </sheetViews>
  <sheetFormatPr defaultColWidth="23.28515625" defaultRowHeight="15" customHeight="1" x14ac:dyDescent="0.2"/>
  <cols>
    <col min="1" max="1" width="20.28515625" style="21" customWidth="1"/>
    <col min="2" max="3" width="34.85546875" style="21" customWidth="1"/>
    <col min="4" max="7" width="14.28515625" style="21" customWidth="1"/>
    <col min="8" max="16384" width="23.28515625" style="21"/>
  </cols>
  <sheetData>
    <row r="1" spans="1:7" ht="15" customHeight="1" x14ac:dyDescent="0.2">
      <c r="A1" s="79" t="s">
        <v>217</v>
      </c>
      <c r="B1" s="79"/>
      <c r="C1" s="79"/>
      <c r="D1" s="79"/>
      <c r="E1" s="79"/>
      <c r="F1" s="79"/>
      <c r="G1" s="79"/>
    </row>
    <row r="2" spans="1:7" ht="15" customHeight="1" thickBot="1" x14ac:dyDescent="0.25">
      <c r="B2" s="22"/>
      <c r="C2" s="22"/>
      <c r="G2" s="77" t="s">
        <v>2</v>
      </c>
    </row>
    <row r="3" spans="1:7" ht="31.5" customHeight="1" thickBot="1" x14ac:dyDescent="0.25">
      <c r="A3" s="72" t="s">
        <v>3</v>
      </c>
      <c r="B3" s="72" t="s">
        <v>4</v>
      </c>
      <c r="C3" s="72" t="s">
        <v>8</v>
      </c>
      <c r="D3" s="73" t="s">
        <v>67</v>
      </c>
      <c r="E3" s="73" t="s">
        <v>68</v>
      </c>
      <c r="F3" s="73" t="s">
        <v>69</v>
      </c>
      <c r="G3" s="73" t="s">
        <v>70</v>
      </c>
    </row>
    <row r="4" spans="1:7" s="22" customFormat="1" ht="15" customHeight="1" x14ac:dyDescent="0.2">
      <c r="A4" s="92" t="s">
        <v>212</v>
      </c>
      <c r="B4" s="84" t="s">
        <v>213</v>
      </c>
      <c r="C4" s="54" t="s">
        <v>71</v>
      </c>
      <c r="D4" s="47">
        <f>+Mapa_51!I23</f>
        <v>2360257.16</v>
      </c>
      <c r="E4" s="48">
        <f>+Mapa_51!I24-Mapa_51!I23</f>
        <v>632827.96999999974</v>
      </c>
      <c r="F4" s="48">
        <f>+Mapa_52!J15</f>
        <v>1504185.7799999998</v>
      </c>
      <c r="G4" s="34">
        <f>+D4+E4-F4</f>
        <v>1488899.35</v>
      </c>
    </row>
    <row r="5" spans="1:7" s="22" customFormat="1" ht="15" customHeight="1" x14ac:dyDescent="0.2">
      <c r="A5" s="91"/>
      <c r="B5" s="64"/>
      <c r="C5" s="32" t="s">
        <v>72</v>
      </c>
      <c r="D5" s="41">
        <v>51123.74</v>
      </c>
      <c r="E5" s="42">
        <v>354655.97</v>
      </c>
      <c r="F5" s="42">
        <v>386114.98000000004</v>
      </c>
      <c r="G5" s="42">
        <f>+D5+E5-F5</f>
        <v>19664.729999999923</v>
      </c>
    </row>
    <row r="6" spans="1:7" s="22" customFormat="1" ht="15" customHeight="1" x14ac:dyDescent="0.2">
      <c r="A6" s="58"/>
      <c r="B6" s="136" t="s">
        <v>214</v>
      </c>
      <c r="C6" s="157"/>
      <c r="D6" s="75">
        <f>+D4+D5</f>
        <v>2411380.9000000004</v>
      </c>
      <c r="E6" s="70">
        <f>+E4+E5</f>
        <v>987483.93999999971</v>
      </c>
      <c r="F6" s="70">
        <f>+F4+F5</f>
        <v>1890300.7599999998</v>
      </c>
      <c r="G6" s="74">
        <f>+G4+G5</f>
        <v>1508564.08</v>
      </c>
    </row>
    <row r="7" spans="1:7" ht="15" customHeight="1" thickBot="1" x14ac:dyDescent="0.25">
      <c r="A7" s="50" t="s">
        <v>215</v>
      </c>
      <c r="B7" s="50"/>
      <c r="C7" s="51"/>
      <c r="D7" s="71">
        <f>+D6</f>
        <v>2411380.9000000004</v>
      </c>
      <c r="E7" s="71">
        <f t="shared" ref="E7:G7" si="0">+E6</f>
        <v>987483.93999999971</v>
      </c>
      <c r="F7" s="71">
        <f t="shared" si="0"/>
        <v>1890300.7599999998</v>
      </c>
      <c r="G7" s="71">
        <f t="shared" si="0"/>
        <v>1508564.08</v>
      </c>
    </row>
    <row r="13" spans="1:7" ht="15" customHeight="1" x14ac:dyDescent="0.2">
      <c r="F13" s="55"/>
    </row>
  </sheetData>
  <mergeCells count="1">
    <mergeCell ref="B6:C6"/>
  </mergeCells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>
    <pageSetUpPr fitToPage="1"/>
  </sheetPr>
  <dimension ref="A1:J27"/>
  <sheetViews>
    <sheetView showGridLines="0" zoomScaleNormal="100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I16" sqref="I16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5" width="7.28515625" style="21" customWidth="1"/>
    <col min="6" max="6" width="34.85546875" style="21" customWidth="1"/>
    <col min="7" max="9" width="14.28515625" style="21" customWidth="1"/>
    <col min="10" max="16384" width="23.28515625" style="21"/>
  </cols>
  <sheetData>
    <row r="1" spans="1:10" ht="15" customHeight="1" x14ac:dyDescent="0.2">
      <c r="A1" s="79" t="s">
        <v>218</v>
      </c>
      <c r="B1" s="79"/>
      <c r="C1" s="79"/>
      <c r="D1" s="79"/>
      <c r="E1" s="79"/>
      <c r="F1" s="79"/>
      <c r="G1" s="79"/>
      <c r="H1" s="79"/>
      <c r="I1" s="79"/>
    </row>
    <row r="2" spans="1:10" ht="15" customHeight="1" thickBot="1" x14ac:dyDescent="0.25">
      <c r="B2" s="22"/>
      <c r="C2" s="22"/>
      <c r="D2" s="22"/>
      <c r="E2" s="22"/>
      <c r="F2" s="22"/>
      <c r="I2" s="77" t="s">
        <v>2</v>
      </c>
    </row>
    <row r="3" spans="1:10" ht="31.5" customHeight="1" thickBot="1" x14ac:dyDescent="0.25">
      <c r="A3" s="72" t="s">
        <v>3</v>
      </c>
      <c r="B3" s="72" t="s">
        <v>4</v>
      </c>
      <c r="C3" s="72" t="s">
        <v>5</v>
      </c>
      <c r="D3" s="73" t="s">
        <v>6</v>
      </c>
      <c r="E3" s="72" t="s">
        <v>7</v>
      </c>
      <c r="F3" s="72" t="s">
        <v>8</v>
      </c>
      <c r="G3" s="73" t="s">
        <v>9</v>
      </c>
      <c r="H3" s="73" t="s">
        <v>10</v>
      </c>
      <c r="I3" s="73" t="s">
        <v>11</v>
      </c>
    </row>
    <row r="4" spans="1:10" s="22" customFormat="1" ht="15" customHeight="1" x14ac:dyDescent="0.2">
      <c r="A4" s="93" t="s">
        <v>219</v>
      </c>
      <c r="B4" s="21" t="s">
        <v>220</v>
      </c>
      <c r="C4" s="24" t="s">
        <v>14</v>
      </c>
      <c r="D4" s="25" t="s">
        <v>15</v>
      </c>
      <c r="E4" s="25" t="s">
        <v>15</v>
      </c>
      <c r="F4" s="26" t="s">
        <v>16</v>
      </c>
      <c r="G4" s="110">
        <v>0</v>
      </c>
      <c r="H4" s="111">
        <v>0</v>
      </c>
      <c r="I4" s="28">
        <v>0</v>
      </c>
      <c r="J4" s="29"/>
    </row>
    <row r="5" spans="1:10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2" t="s">
        <v>18</v>
      </c>
      <c r="G5" s="118">
        <v>0</v>
      </c>
      <c r="H5" s="113">
        <v>0</v>
      </c>
      <c r="I5" s="104">
        <v>0</v>
      </c>
    </row>
    <row r="6" spans="1:10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2" t="s">
        <v>20</v>
      </c>
      <c r="G6" s="118">
        <v>0</v>
      </c>
      <c r="H6" s="113">
        <v>0</v>
      </c>
      <c r="I6" s="104">
        <v>0</v>
      </c>
      <c r="J6" s="29"/>
    </row>
    <row r="7" spans="1:10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2" t="s">
        <v>22</v>
      </c>
      <c r="G7" s="118">
        <v>602000</v>
      </c>
      <c r="H7" s="113">
        <v>602000</v>
      </c>
      <c r="I7" s="104">
        <v>519589.63</v>
      </c>
      <c r="J7" s="29"/>
    </row>
    <row r="8" spans="1:10" s="22" customFormat="1" ht="15" customHeight="1" x14ac:dyDescent="0.2">
      <c r="A8" s="30"/>
      <c r="B8" s="30"/>
      <c r="C8" s="38" t="s">
        <v>23</v>
      </c>
      <c r="D8" s="31" t="s">
        <v>15</v>
      </c>
      <c r="E8" s="31" t="s">
        <v>15</v>
      </c>
      <c r="F8" s="32" t="s">
        <v>24</v>
      </c>
      <c r="G8" s="118">
        <v>0</v>
      </c>
      <c r="H8" s="113">
        <v>0</v>
      </c>
      <c r="I8" s="104">
        <v>0</v>
      </c>
      <c r="J8" s="108"/>
    </row>
    <row r="9" spans="1:10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2" t="s">
        <v>26</v>
      </c>
      <c r="G9" s="118">
        <v>0</v>
      </c>
      <c r="H9" s="113">
        <v>0</v>
      </c>
      <c r="I9" s="104">
        <v>0</v>
      </c>
      <c r="J9" s="29"/>
    </row>
    <row r="10" spans="1:10" s="22" customFormat="1" ht="15" customHeight="1" x14ac:dyDescent="0.2">
      <c r="A10" s="30"/>
      <c r="B10" s="30"/>
      <c r="C10" s="38"/>
      <c r="D10" s="31"/>
      <c r="E10" s="31"/>
      <c r="F10" s="35" t="s">
        <v>27</v>
      </c>
      <c r="G10" s="118">
        <v>0</v>
      </c>
      <c r="H10" s="113">
        <v>0</v>
      </c>
      <c r="I10" s="104">
        <v>0</v>
      </c>
      <c r="J10" s="29"/>
    </row>
    <row r="11" spans="1:10" s="22" customFormat="1" ht="15" customHeight="1" x14ac:dyDescent="0.2">
      <c r="A11" s="30"/>
      <c r="B11" s="30"/>
      <c r="C11" s="38"/>
      <c r="D11" s="31"/>
      <c r="E11" s="31"/>
      <c r="F11" s="36" t="s">
        <v>28</v>
      </c>
      <c r="G11" s="118">
        <v>0</v>
      </c>
      <c r="H11" s="113">
        <v>0</v>
      </c>
      <c r="I11" s="104">
        <v>0</v>
      </c>
      <c r="J11" s="29"/>
    </row>
    <row r="12" spans="1:10" s="22" customFormat="1" ht="15" customHeight="1" x14ac:dyDescent="0.2">
      <c r="A12" s="30"/>
      <c r="B12" s="30"/>
      <c r="C12" s="38" t="s">
        <v>29</v>
      </c>
      <c r="D12" s="31" t="s">
        <v>15</v>
      </c>
      <c r="E12" s="31" t="s">
        <v>15</v>
      </c>
      <c r="F12" s="32" t="s">
        <v>30</v>
      </c>
      <c r="G12" s="118">
        <v>3000</v>
      </c>
      <c r="H12" s="113">
        <v>3000</v>
      </c>
      <c r="I12" s="104">
        <v>0</v>
      </c>
      <c r="J12" s="29"/>
    </row>
    <row r="13" spans="1:10" s="22" customFormat="1" ht="15" customHeight="1" x14ac:dyDescent="0.2">
      <c r="A13" s="30"/>
      <c r="B13" s="30"/>
      <c r="C13" s="38" t="s">
        <v>31</v>
      </c>
      <c r="D13" s="31" t="s">
        <v>15</v>
      </c>
      <c r="E13" s="31" t="s">
        <v>15</v>
      </c>
      <c r="F13" s="32" t="s">
        <v>32</v>
      </c>
      <c r="G13" s="118">
        <v>0</v>
      </c>
      <c r="H13" s="113">
        <v>0</v>
      </c>
      <c r="I13" s="104">
        <v>0</v>
      </c>
      <c r="J13" s="37"/>
    </row>
    <row r="14" spans="1:10" s="22" customFormat="1" ht="15" customHeight="1" x14ac:dyDescent="0.2">
      <c r="A14" s="30"/>
      <c r="B14" s="30"/>
      <c r="C14" s="38" t="s">
        <v>33</v>
      </c>
      <c r="D14" s="31" t="s">
        <v>15</v>
      </c>
      <c r="E14" s="31" t="s">
        <v>15</v>
      </c>
      <c r="F14" s="32" t="s">
        <v>34</v>
      </c>
      <c r="G14" s="118">
        <v>0</v>
      </c>
      <c r="H14" s="113">
        <v>0</v>
      </c>
      <c r="I14" s="104">
        <v>0</v>
      </c>
      <c r="J14" s="37"/>
    </row>
    <row r="15" spans="1:10" s="22" customFormat="1" ht="15" customHeight="1" x14ac:dyDescent="0.2">
      <c r="A15" s="30"/>
      <c r="B15" s="30"/>
      <c r="C15" s="38" t="s">
        <v>35</v>
      </c>
      <c r="D15" s="31" t="s">
        <v>15</v>
      </c>
      <c r="E15" s="31" t="s">
        <v>15</v>
      </c>
      <c r="F15" s="32" t="s">
        <v>36</v>
      </c>
      <c r="G15" s="118">
        <v>30000</v>
      </c>
      <c r="H15" s="113">
        <v>73000</v>
      </c>
      <c r="I15" s="104">
        <v>72416.600000000006</v>
      </c>
      <c r="J15" s="37"/>
    </row>
    <row r="16" spans="1:10" s="22" customFormat="1" ht="15" customHeight="1" x14ac:dyDescent="0.2">
      <c r="A16" s="30"/>
      <c r="B16" s="30"/>
      <c r="C16" s="38"/>
      <c r="D16" s="31"/>
      <c r="E16" s="31"/>
      <c r="F16" s="35" t="s">
        <v>27</v>
      </c>
      <c r="G16" s="118">
        <v>0</v>
      </c>
      <c r="H16" s="113">
        <v>0</v>
      </c>
      <c r="I16" s="104">
        <v>0</v>
      </c>
      <c r="J16" s="37"/>
    </row>
    <row r="17" spans="1:10" s="22" customFormat="1" ht="15" customHeight="1" x14ac:dyDescent="0.2">
      <c r="A17" s="30"/>
      <c r="B17" s="30"/>
      <c r="C17" s="38"/>
      <c r="D17" s="31"/>
      <c r="E17" s="31"/>
      <c r="F17" s="36" t="s">
        <v>28</v>
      </c>
      <c r="G17" s="118">
        <v>30000</v>
      </c>
      <c r="H17" s="113">
        <v>73000</v>
      </c>
      <c r="I17" s="104">
        <v>72416.600000000006</v>
      </c>
      <c r="J17" s="37"/>
    </row>
    <row r="18" spans="1:10" s="22" customFormat="1" ht="15" customHeight="1" x14ac:dyDescent="0.2">
      <c r="A18" s="30"/>
      <c r="B18" s="30"/>
      <c r="C18" s="38" t="s">
        <v>37</v>
      </c>
      <c r="D18" s="31" t="s">
        <v>15</v>
      </c>
      <c r="E18" s="31" t="s">
        <v>15</v>
      </c>
      <c r="F18" s="32" t="s">
        <v>38</v>
      </c>
      <c r="G18" s="118">
        <v>0</v>
      </c>
      <c r="H18" s="113">
        <v>0</v>
      </c>
      <c r="I18" s="104">
        <v>0</v>
      </c>
      <c r="J18" s="37"/>
    </row>
    <row r="19" spans="1:10" s="22" customFormat="1" ht="15" customHeight="1" x14ac:dyDescent="0.2">
      <c r="A19" s="30"/>
      <c r="B19" s="30"/>
      <c r="C19" s="38" t="s">
        <v>39</v>
      </c>
      <c r="D19" s="31" t="s">
        <v>15</v>
      </c>
      <c r="E19" s="31" t="s">
        <v>15</v>
      </c>
      <c r="F19" s="32" t="s">
        <v>40</v>
      </c>
      <c r="G19" s="118">
        <v>0</v>
      </c>
      <c r="H19" s="113">
        <v>0</v>
      </c>
      <c r="I19" s="104">
        <v>0</v>
      </c>
      <c r="J19" s="37"/>
    </row>
    <row r="20" spans="1:10" s="22" customFormat="1" ht="15" customHeight="1" x14ac:dyDescent="0.2">
      <c r="A20" s="30"/>
      <c r="B20" s="30"/>
      <c r="C20" s="38" t="s">
        <v>41</v>
      </c>
      <c r="D20" s="31" t="s">
        <v>15</v>
      </c>
      <c r="E20" s="31" t="s">
        <v>15</v>
      </c>
      <c r="F20" s="32" t="s">
        <v>42</v>
      </c>
      <c r="G20" s="118">
        <v>0</v>
      </c>
      <c r="H20" s="113">
        <v>0</v>
      </c>
      <c r="I20" s="104">
        <v>0</v>
      </c>
      <c r="J20" s="37"/>
    </row>
    <row r="21" spans="1:10" s="22" customFormat="1" ht="15" customHeight="1" x14ac:dyDescent="0.2">
      <c r="A21" s="30"/>
      <c r="B21" s="30"/>
      <c r="C21" s="38" t="s">
        <v>43</v>
      </c>
      <c r="D21" s="31" t="s">
        <v>15</v>
      </c>
      <c r="E21" s="31" t="s">
        <v>15</v>
      </c>
      <c r="F21" s="32" t="s">
        <v>44</v>
      </c>
      <c r="G21" s="118">
        <v>0</v>
      </c>
      <c r="H21" s="113">
        <v>0</v>
      </c>
      <c r="I21" s="104">
        <v>0</v>
      </c>
      <c r="J21" s="29"/>
    </row>
    <row r="22" spans="1:10" s="22" customFormat="1" ht="15" customHeight="1" x14ac:dyDescent="0.2">
      <c r="A22" s="30"/>
      <c r="B22" s="30"/>
      <c r="C22" s="38" t="s">
        <v>45</v>
      </c>
      <c r="D22" s="31" t="s">
        <v>15</v>
      </c>
      <c r="E22" s="31" t="s">
        <v>15</v>
      </c>
      <c r="F22" s="32" t="s">
        <v>46</v>
      </c>
      <c r="G22" s="118">
        <v>0</v>
      </c>
      <c r="H22" s="113">
        <v>0</v>
      </c>
      <c r="I22" s="104">
        <v>0</v>
      </c>
      <c r="J22" s="29"/>
    </row>
    <row r="23" spans="1:10" s="22" customFormat="1" ht="15" customHeight="1" x14ac:dyDescent="0.2">
      <c r="A23" s="30"/>
      <c r="B23" s="30"/>
      <c r="C23" s="39" t="s">
        <v>47</v>
      </c>
      <c r="D23" s="98" t="s">
        <v>15</v>
      </c>
      <c r="E23" s="98" t="s">
        <v>15</v>
      </c>
      <c r="F23" s="40" t="s">
        <v>48</v>
      </c>
      <c r="G23" s="118">
        <v>995000</v>
      </c>
      <c r="H23" s="113">
        <v>1206269</v>
      </c>
      <c r="I23" s="104">
        <v>1206269.23</v>
      </c>
      <c r="J23" s="29"/>
    </row>
    <row r="24" spans="1:10" s="22" customFormat="1" ht="15" customHeight="1" x14ac:dyDescent="0.2">
      <c r="A24" s="30"/>
      <c r="B24" s="136" t="s">
        <v>221</v>
      </c>
      <c r="C24" s="137"/>
      <c r="D24" s="137"/>
      <c r="E24" s="137"/>
      <c r="F24" s="138"/>
      <c r="G24" s="114">
        <f>+SUM(G4:G23)-G16-G17-G10-G11</f>
        <v>1630000</v>
      </c>
      <c r="H24" s="114">
        <f>+SUM(H4:H23)-H16-H17-H10-H11</f>
        <v>1884269</v>
      </c>
      <c r="I24" s="70">
        <f>+SUM(I4:I23)-I16-I17-I10-I11</f>
        <v>1798275.46</v>
      </c>
      <c r="J24" s="29"/>
    </row>
    <row r="25" spans="1:10" ht="15" customHeight="1" thickBot="1" x14ac:dyDescent="0.25">
      <c r="A25" s="50" t="s">
        <v>222</v>
      </c>
      <c r="B25" s="50"/>
      <c r="C25" s="51"/>
      <c r="D25" s="51"/>
      <c r="E25" s="51"/>
      <c r="F25" s="51"/>
      <c r="G25" s="115">
        <f>+G24</f>
        <v>1630000</v>
      </c>
      <c r="H25" s="115">
        <f>+H24</f>
        <v>1884269</v>
      </c>
      <c r="I25" s="71">
        <f>+I24</f>
        <v>1798275.46</v>
      </c>
    </row>
    <row r="27" spans="1:10" ht="15" customHeight="1" x14ac:dyDescent="0.2">
      <c r="H27" s="55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pageSetUpPr fitToPage="1"/>
  </sheetPr>
  <dimension ref="A1:K17"/>
  <sheetViews>
    <sheetView showGridLines="0" zoomScaleNormal="100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H4" sqref="H4:I16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6" width="7.28515625" style="21" customWidth="1"/>
    <col min="7" max="7" width="34.85546875" style="21" customWidth="1"/>
    <col min="8" max="10" width="14.28515625" style="21" customWidth="1"/>
    <col min="11" max="16384" width="23.28515625" style="21"/>
  </cols>
  <sheetData>
    <row r="1" spans="1:11" ht="15" customHeight="1" x14ac:dyDescent="0.2">
      <c r="A1" s="79" t="s">
        <v>223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ht="15" customHeight="1" thickBot="1" x14ac:dyDescent="0.25">
      <c r="B2" s="22"/>
      <c r="C2" s="22"/>
      <c r="D2" s="22"/>
      <c r="E2" s="22"/>
      <c r="F2" s="22"/>
      <c r="G2" s="22"/>
      <c r="J2" s="77" t="s">
        <v>2</v>
      </c>
    </row>
    <row r="3" spans="1:11" ht="31.5" customHeight="1" thickBot="1" x14ac:dyDescent="0.25">
      <c r="A3" s="72" t="s">
        <v>3</v>
      </c>
      <c r="B3" s="72" t="s">
        <v>4</v>
      </c>
      <c r="C3" s="72" t="s">
        <v>52</v>
      </c>
      <c r="D3" s="73" t="s">
        <v>53</v>
      </c>
      <c r="E3" s="72" t="s">
        <v>54</v>
      </c>
      <c r="F3" s="72" t="s">
        <v>55</v>
      </c>
      <c r="G3" s="72" t="s">
        <v>8</v>
      </c>
      <c r="H3" s="73" t="s">
        <v>56</v>
      </c>
      <c r="I3" s="73" t="s">
        <v>57</v>
      </c>
      <c r="J3" s="73" t="s">
        <v>58</v>
      </c>
    </row>
    <row r="4" spans="1:11" s="22" customFormat="1" ht="15" customHeight="1" x14ac:dyDescent="0.2">
      <c r="A4" s="93" t="s">
        <v>219</v>
      </c>
      <c r="B4" s="21" t="s">
        <v>220</v>
      </c>
      <c r="C4" s="24" t="s">
        <v>14</v>
      </c>
      <c r="D4" s="25" t="s">
        <v>15</v>
      </c>
      <c r="E4" s="25" t="s">
        <v>15</v>
      </c>
      <c r="F4" s="25" t="s">
        <v>15</v>
      </c>
      <c r="G4" s="26" t="s">
        <v>59</v>
      </c>
      <c r="H4" s="110">
        <v>304800</v>
      </c>
      <c r="I4" s="111">
        <v>308800</v>
      </c>
      <c r="J4" s="28">
        <v>254526.13</v>
      </c>
      <c r="K4" s="29"/>
    </row>
    <row r="5" spans="1:11" s="22" customFormat="1" ht="15" customHeight="1" x14ac:dyDescent="0.2">
      <c r="A5" s="93"/>
      <c r="B5" s="30"/>
      <c r="C5" s="52" t="s">
        <v>17</v>
      </c>
      <c r="D5" s="31" t="s">
        <v>15</v>
      </c>
      <c r="E5" s="31" t="s">
        <v>15</v>
      </c>
      <c r="F5" s="31" t="s">
        <v>15</v>
      </c>
      <c r="G5" s="32" t="s">
        <v>60</v>
      </c>
      <c r="H5" s="118">
        <v>668100</v>
      </c>
      <c r="I5" s="113">
        <v>893100</v>
      </c>
      <c r="J5" s="104">
        <v>196151.76000000004</v>
      </c>
    </row>
    <row r="6" spans="1:11" s="22" customFormat="1" ht="15" customHeight="1" x14ac:dyDescent="0.2">
      <c r="A6" s="93"/>
      <c r="B6" s="30"/>
      <c r="C6" s="38" t="s">
        <v>19</v>
      </c>
      <c r="D6" s="31" t="s">
        <v>15</v>
      </c>
      <c r="E6" s="31" t="s">
        <v>15</v>
      </c>
      <c r="F6" s="31" t="s">
        <v>15</v>
      </c>
      <c r="G6" s="32" t="s">
        <v>61</v>
      </c>
      <c r="H6" s="118">
        <v>0</v>
      </c>
      <c r="I6" s="113">
        <v>2000</v>
      </c>
      <c r="J6" s="104">
        <v>77.58</v>
      </c>
      <c r="K6" s="29"/>
    </row>
    <row r="7" spans="1:11" s="22" customFormat="1" ht="15" customHeight="1" x14ac:dyDescent="0.2">
      <c r="A7" s="93"/>
      <c r="B7" s="30"/>
      <c r="C7" s="38" t="s">
        <v>21</v>
      </c>
      <c r="D7" s="31" t="s">
        <v>15</v>
      </c>
      <c r="E7" s="31" t="s">
        <v>15</v>
      </c>
      <c r="F7" s="31" t="s">
        <v>15</v>
      </c>
      <c r="G7" s="32" t="s">
        <v>26</v>
      </c>
      <c r="H7" s="118">
        <v>5900</v>
      </c>
      <c r="I7" s="113">
        <v>5900</v>
      </c>
      <c r="J7" s="104">
        <v>0</v>
      </c>
      <c r="K7" s="29"/>
    </row>
    <row r="8" spans="1:11" s="22" customFormat="1" ht="15" customHeight="1" x14ac:dyDescent="0.2">
      <c r="A8" s="30"/>
      <c r="B8" s="30"/>
      <c r="C8" s="38" t="s">
        <v>23</v>
      </c>
      <c r="D8" s="31" t="s">
        <v>15</v>
      </c>
      <c r="E8" s="31" t="s">
        <v>15</v>
      </c>
      <c r="F8" s="31" t="s">
        <v>15</v>
      </c>
      <c r="G8" s="32" t="s">
        <v>62</v>
      </c>
      <c r="H8" s="118">
        <v>0</v>
      </c>
      <c r="I8" s="113">
        <v>0</v>
      </c>
      <c r="J8" s="104">
        <v>0</v>
      </c>
      <c r="K8" s="29"/>
    </row>
    <row r="9" spans="1:11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1" t="s">
        <v>15</v>
      </c>
      <c r="G9" s="32" t="s">
        <v>63</v>
      </c>
      <c r="H9" s="118">
        <v>4450</v>
      </c>
      <c r="I9" s="113">
        <v>4450</v>
      </c>
      <c r="J9" s="104">
        <v>3814</v>
      </c>
      <c r="K9" s="29"/>
    </row>
    <row r="10" spans="1:11" s="22" customFormat="1" ht="15" customHeight="1" x14ac:dyDescent="0.2">
      <c r="A10" s="30"/>
      <c r="B10" s="30"/>
      <c r="C10" s="38" t="s">
        <v>29</v>
      </c>
      <c r="D10" s="31" t="s">
        <v>15</v>
      </c>
      <c r="E10" s="31" t="s">
        <v>15</v>
      </c>
      <c r="F10" s="31" t="s">
        <v>15</v>
      </c>
      <c r="G10" s="32" t="s">
        <v>64</v>
      </c>
      <c r="H10" s="118">
        <v>335000</v>
      </c>
      <c r="I10" s="113">
        <v>335000</v>
      </c>
      <c r="J10" s="104">
        <v>34933.699999999997</v>
      </c>
      <c r="K10" s="29"/>
    </row>
    <row r="11" spans="1:11" s="22" customFormat="1" ht="15" customHeight="1" x14ac:dyDescent="0.2">
      <c r="A11" s="30"/>
      <c r="B11" s="30"/>
      <c r="C11" s="38" t="s">
        <v>31</v>
      </c>
      <c r="D11" s="31" t="s">
        <v>15</v>
      </c>
      <c r="E11" s="31" t="s">
        <v>15</v>
      </c>
      <c r="F11" s="31" t="s">
        <v>15</v>
      </c>
      <c r="G11" s="32" t="s">
        <v>36</v>
      </c>
      <c r="H11" s="118">
        <v>311750</v>
      </c>
      <c r="I11" s="113">
        <v>335019</v>
      </c>
      <c r="J11" s="104">
        <v>65875.25</v>
      </c>
      <c r="K11" s="37"/>
    </row>
    <row r="12" spans="1:11" s="22" customFormat="1" ht="15" customHeight="1" x14ac:dyDescent="0.2">
      <c r="A12" s="30"/>
      <c r="B12" s="30"/>
      <c r="C12" s="38" t="s">
        <v>33</v>
      </c>
      <c r="D12" s="31" t="s">
        <v>15</v>
      </c>
      <c r="E12" s="31" t="s">
        <v>15</v>
      </c>
      <c r="F12" s="31" t="s">
        <v>15</v>
      </c>
      <c r="G12" s="32" t="s">
        <v>38</v>
      </c>
      <c r="H12" s="118">
        <v>0</v>
      </c>
      <c r="I12" s="113">
        <v>0</v>
      </c>
      <c r="J12" s="104">
        <v>0</v>
      </c>
      <c r="K12" s="29"/>
    </row>
    <row r="13" spans="1:11" s="22" customFormat="1" ht="15" customHeight="1" x14ac:dyDescent="0.2">
      <c r="A13" s="30"/>
      <c r="B13" s="30"/>
      <c r="C13" s="38" t="s">
        <v>35</v>
      </c>
      <c r="D13" s="31" t="s">
        <v>15</v>
      </c>
      <c r="E13" s="31" t="s">
        <v>15</v>
      </c>
      <c r="F13" s="31" t="s">
        <v>15</v>
      </c>
      <c r="G13" s="32" t="s">
        <v>40</v>
      </c>
      <c r="H13" s="118">
        <v>0</v>
      </c>
      <c r="I13" s="113">
        <v>0</v>
      </c>
      <c r="J13" s="104">
        <v>0</v>
      </c>
      <c r="K13" s="29"/>
    </row>
    <row r="14" spans="1:11" s="22" customFormat="1" ht="15" customHeight="1" x14ac:dyDescent="0.2">
      <c r="A14" s="30"/>
      <c r="B14" s="30"/>
      <c r="C14" s="39" t="s">
        <v>37</v>
      </c>
      <c r="D14" s="98" t="s">
        <v>15</v>
      </c>
      <c r="E14" s="98" t="s">
        <v>15</v>
      </c>
      <c r="F14" s="98" t="s">
        <v>15</v>
      </c>
      <c r="G14" s="40" t="s">
        <v>65</v>
      </c>
      <c r="H14" s="118">
        <v>0</v>
      </c>
      <c r="I14" s="113">
        <v>0</v>
      </c>
      <c r="J14" s="104">
        <v>0</v>
      </c>
      <c r="K14" s="29"/>
    </row>
    <row r="15" spans="1:11" s="22" customFormat="1" ht="15" customHeight="1" x14ac:dyDescent="0.2">
      <c r="A15" s="30"/>
      <c r="B15" s="136" t="s">
        <v>221</v>
      </c>
      <c r="C15" s="137"/>
      <c r="D15" s="137"/>
      <c r="E15" s="137"/>
      <c r="F15" s="137"/>
      <c r="G15" s="138"/>
      <c r="H15" s="114">
        <f>+SUM(H4:H14)</f>
        <v>1630000</v>
      </c>
      <c r="I15" s="114">
        <f>+SUM(I4:I14)</f>
        <v>1884269</v>
      </c>
      <c r="J15" s="70">
        <f>+SUM(J4:J14)</f>
        <v>555378.42000000004</v>
      </c>
      <c r="K15" s="29"/>
    </row>
    <row r="16" spans="1:11" ht="15" customHeight="1" thickBot="1" x14ac:dyDescent="0.25">
      <c r="A16" s="50" t="s">
        <v>222</v>
      </c>
      <c r="B16" s="50"/>
      <c r="C16" s="51"/>
      <c r="D16" s="51"/>
      <c r="E16" s="51"/>
      <c r="F16" s="51"/>
      <c r="G16" s="51"/>
      <c r="H16" s="115">
        <f>+H15</f>
        <v>1630000</v>
      </c>
      <c r="I16" s="115">
        <f>+I15</f>
        <v>1884269</v>
      </c>
      <c r="J16" s="71">
        <f>+J15</f>
        <v>555378.42000000004</v>
      </c>
    </row>
    <row r="17" spans="9:9" ht="15" customHeight="1" x14ac:dyDescent="0.2">
      <c r="I17" s="55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  <ignoredErrors>
    <ignoredError sqref="C4:F1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pageSetUpPr fitToPage="1"/>
  </sheetPr>
  <dimension ref="A1:I11"/>
  <sheetViews>
    <sheetView showGridLines="0" zoomScaleNormal="100" workbookViewId="0">
      <selection activeCell="I13" sqref="I13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3" width="34.85546875" style="21" customWidth="1"/>
    <col min="4" max="7" width="14.28515625" style="21" customWidth="1"/>
    <col min="8" max="8" width="23.28515625" style="21"/>
    <col min="9" max="9" width="23.28515625" style="122"/>
    <col min="10" max="16384" width="23.28515625" style="21"/>
  </cols>
  <sheetData>
    <row r="1" spans="1:9" ht="15" customHeight="1" x14ac:dyDescent="0.2">
      <c r="A1" s="79" t="s">
        <v>224</v>
      </c>
      <c r="B1" s="79"/>
      <c r="C1" s="79"/>
      <c r="D1" s="79"/>
      <c r="E1" s="79"/>
      <c r="F1" s="79"/>
      <c r="G1" s="79"/>
    </row>
    <row r="2" spans="1:9" ht="15" customHeight="1" thickBot="1" x14ac:dyDescent="0.25">
      <c r="B2" s="22"/>
      <c r="C2" s="22"/>
      <c r="G2" s="77" t="s">
        <v>2</v>
      </c>
      <c r="I2" s="124"/>
    </row>
    <row r="3" spans="1:9" ht="31.5" customHeight="1" thickBot="1" x14ac:dyDescent="0.25">
      <c r="A3" s="72" t="s">
        <v>3</v>
      </c>
      <c r="B3" s="72" t="s">
        <v>4</v>
      </c>
      <c r="C3" s="72" t="s">
        <v>8</v>
      </c>
      <c r="D3" s="73" t="s">
        <v>67</v>
      </c>
      <c r="E3" s="73" t="s">
        <v>68</v>
      </c>
      <c r="F3" s="73" t="s">
        <v>69</v>
      </c>
      <c r="G3" s="73" t="s">
        <v>70</v>
      </c>
      <c r="I3" s="125"/>
    </row>
    <row r="4" spans="1:9" s="22" customFormat="1" ht="15" customHeight="1" x14ac:dyDescent="0.2">
      <c r="A4" s="93" t="s">
        <v>219</v>
      </c>
      <c r="B4" s="22" t="s">
        <v>220</v>
      </c>
      <c r="C4" s="53" t="s">
        <v>71</v>
      </c>
      <c r="D4" s="27">
        <f>+Mapa_54!I23</f>
        <v>1206269.23</v>
      </c>
      <c r="E4" s="28">
        <f>+Mapa_54!I24-Mapa_54!I23</f>
        <v>592006.23</v>
      </c>
      <c r="F4" s="28">
        <f>+Mapa_55!J15</f>
        <v>555378.42000000004</v>
      </c>
      <c r="G4" s="48">
        <f>+D4+E4-F4</f>
        <v>1242897.04</v>
      </c>
      <c r="I4" s="104"/>
    </row>
    <row r="5" spans="1:9" s="22" customFormat="1" ht="15" customHeight="1" x14ac:dyDescent="0.2">
      <c r="A5" s="93"/>
      <c r="B5" s="30"/>
      <c r="C5" s="32" t="s">
        <v>72</v>
      </c>
      <c r="D5" s="41">
        <v>4233.42</v>
      </c>
      <c r="E5" s="42">
        <v>55732.229999999996</v>
      </c>
      <c r="F5" s="42">
        <v>56321.91</v>
      </c>
      <c r="G5" s="34">
        <f>+D5+E5-F5</f>
        <v>3643.7399999999907</v>
      </c>
      <c r="I5" s="104"/>
    </row>
    <row r="6" spans="1:9" s="22" customFormat="1" ht="15" customHeight="1" x14ac:dyDescent="0.2">
      <c r="A6" s="30"/>
      <c r="B6" s="43" t="s">
        <v>221</v>
      </c>
      <c r="C6" s="46"/>
      <c r="D6" s="70">
        <f>+D4+D5</f>
        <v>1210502.6499999999</v>
      </c>
      <c r="E6" s="70">
        <f>+E4+E5</f>
        <v>647738.46</v>
      </c>
      <c r="F6" s="70">
        <f>+F4+F5</f>
        <v>611700.33000000007</v>
      </c>
      <c r="G6" s="70">
        <f>+G4+G5</f>
        <v>1246540.78</v>
      </c>
      <c r="I6" s="127"/>
    </row>
    <row r="7" spans="1:9" ht="15" customHeight="1" thickBot="1" x14ac:dyDescent="0.25">
      <c r="A7" s="50" t="s">
        <v>222</v>
      </c>
      <c r="B7" s="50"/>
      <c r="C7" s="51"/>
      <c r="D7" s="71">
        <f>+D6</f>
        <v>1210502.6499999999</v>
      </c>
      <c r="E7" s="71">
        <f>+E6</f>
        <v>647738.46</v>
      </c>
      <c r="F7" s="71">
        <f>+F6</f>
        <v>611700.33000000007</v>
      </c>
      <c r="G7" s="71">
        <f>+G6</f>
        <v>1246540.78</v>
      </c>
      <c r="I7" s="127"/>
    </row>
    <row r="11" spans="1:9" ht="15" customHeight="1" x14ac:dyDescent="0.2">
      <c r="D11" s="56"/>
    </row>
  </sheetData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pageSetUpPr fitToPage="1"/>
  </sheetPr>
  <dimension ref="A1:J27"/>
  <sheetViews>
    <sheetView showGridLines="0" zoomScaleNormal="100" zoomScaleSheetLayoutView="142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H24" sqref="H24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5" width="7.28515625" style="21" customWidth="1"/>
    <col min="6" max="6" width="34.85546875" style="21" customWidth="1"/>
    <col min="7" max="9" width="14.28515625" style="21" customWidth="1"/>
    <col min="10" max="16384" width="23.28515625" style="21"/>
  </cols>
  <sheetData>
    <row r="1" spans="1:10" ht="15" customHeight="1" x14ac:dyDescent="0.2">
      <c r="A1" s="79" t="s">
        <v>225</v>
      </c>
      <c r="B1" s="79"/>
      <c r="C1" s="79"/>
      <c r="D1" s="79"/>
      <c r="E1" s="79"/>
      <c r="F1" s="79"/>
      <c r="G1" s="79"/>
      <c r="H1" s="79"/>
      <c r="I1" s="79"/>
    </row>
    <row r="2" spans="1:10" ht="15" customHeight="1" thickBot="1" x14ac:dyDescent="0.25">
      <c r="B2" s="22"/>
      <c r="C2" s="22"/>
      <c r="D2" s="22"/>
      <c r="E2" s="22"/>
      <c r="F2" s="22"/>
      <c r="I2" s="77" t="s">
        <v>2</v>
      </c>
    </row>
    <row r="3" spans="1:10" ht="31.5" customHeight="1" thickBot="1" x14ac:dyDescent="0.25">
      <c r="A3" s="72" t="s">
        <v>3</v>
      </c>
      <c r="B3" s="72" t="s">
        <v>4</v>
      </c>
      <c r="C3" s="72" t="s">
        <v>5</v>
      </c>
      <c r="D3" s="73" t="s">
        <v>6</v>
      </c>
      <c r="E3" s="72" t="s">
        <v>7</v>
      </c>
      <c r="F3" s="72" t="s">
        <v>8</v>
      </c>
      <c r="G3" s="73" t="s">
        <v>9</v>
      </c>
      <c r="H3" s="73" t="s">
        <v>10</v>
      </c>
      <c r="I3" s="73" t="s">
        <v>11</v>
      </c>
    </row>
    <row r="4" spans="1:10" s="22" customFormat="1" ht="15" customHeight="1" x14ac:dyDescent="0.2">
      <c r="A4" s="93" t="s">
        <v>226</v>
      </c>
      <c r="B4" s="21" t="s">
        <v>227</v>
      </c>
      <c r="C4" s="24" t="s">
        <v>14</v>
      </c>
      <c r="D4" s="25" t="s">
        <v>15</v>
      </c>
      <c r="E4" s="25" t="s">
        <v>15</v>
      </c>
      <c r="F4" s="26" t="s">
        <v>16</v>
      </c>
      <c r="G4" s="110">
        <v>0</v>
      </c>
      <c r="H4" s="111">
        <v>0</v>
      </c>
      <c r="I4" s="28">
        <v>0</v>
      </c>
      <c r="J4" s="29"/>
    </row>
    <row r="5" spans="1:10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2" t="s">
        <v>18</v>
      </c>
      <c r="G5" s="118">
        <v>0</v>
      </c>
      <c r="H5" s="113">
        <v>0</v>
      </c>
      <c r="I5" s="104">
        <v>0</v>
      </c>
    </row>
    <row r="6" spans="1:10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2" t="s">
        <v>20</v>
      </c>
      <c r="G6" s="118">
        <v>0</v>
      </c>
      <c r="H6" s="113">
        <v>0</v>
      </c>
      <c r="I6" s="104">
        <v>0</v>
      </c>
      <c r="J6" s="29"/>
    </row>
    <row r="7" spans="1:10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2" t="s">
        <v>22</v>
      </c>
      <c r="G7" s="118">
        <v>600001</v>
      </c>
      <c r="H7" s="113">
        <v>600001</v>
      </c>
      <c r="I7" s="104">
        <v>1208713.3800000001</v>
      </c>
      <c r="J7" s="29"/>
    </row>
    <row r="8" spans="1:10" s="22" customFormat="1" ht="15" customHeight="1" x14ac:dyDescent="0.2">
      <c r="A8" s="30"/>
      <c r="B8" s="30"/>
      <c r="C8" s="38" t="s">
        <v>23</v>
      </c>
      <c r="D8" s="31" t="s">
        <v>15</v>
      </c>
      <c r="E8" s="31" t="s">
        <v>15</v>
      </c>
      <c r="F8" s="32" t="s">
        <v>24</v>
      </c>
      <c r="G8" s="118">
        <v>0</v>
      </c>
      <c r="H8" s="113">
        <v>0</v>
      </c>
      <c r="I8" s="104">
        <v>0</v>
      </c>
      <c r="J8" s="29"/>
    </row>
    <row r="9" spans="1:10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2" t="s">
        <v>26</v>
      </c>
      <c r="G9" s="118">
        <v>0</v>
      </c>
      <c r="H9" s="113">
        <v>0</v>
      </c>
      <c r="I9" s="104">
        <v>0</v>
      </c>
      <c r="J9" s="29"/>
    </row>
    <row r="10" spans="1:10" s="22" customFormat="1" ht="15" customHeight="1" x14ac:dyDescent="0.2">
      <c r="A10" s="30"/>
      <c r="B10" s="30"/>
      <c r="C10" s="38"/>
      <c r="D10" s="31"/>
      <c r="E10" s="31"/>
      <c r="F10" s="35" t="s">
        <v>27</v>
      </c>
      <c r="G10" s="118">
        <v>0</v>
      </c>
      <c r="H10" s="113">
        <v>0</v>
      </c>
      <c r="I10" s="104">
        <v>0</v>
      </c>
      <c r="J10" s="29"/>
    </row>
    <row r="11" spans="1:10" s="22" customFormat="1" ht="15" customHeight="1" x14ac:dyDescent="0.2">
      <c r="A11" s="30"/>
      <c r="B11" s="30"/>
      <c r="C11" s="38"/>
      <c r="D11" s="31"/>
      <c r="E11" s="31"/>
      <c r="F11" s="36" t="s">
        <v>28</v>
      </c>
      <c r="G11" s="118">
        <v>0</v>
      </c>
      <c r="H11" s="113">
        <v>0</v>
      </c>
      <c r="I11" s="104">
        <v>0</v>
      </c>
      <c r="J11" s="29"/>
    </row>
    <row r="12" spans="1:10" s="22" customFormat="1" ht="15" customHeight="1" x14ac:dyDescent="0.2">
      <c r="A12" s="30"/>
      <c r="B12" s="30"/>
      <c r="C12" s="38" t="s">
        <v>29</v>
      </c>
      <c r="D12" s="31" t="s">
        <v>15</v>
      </c>
      <c r="E12" s="31" t="s">
        <v>15</v>
      </c>
      <c r="F12" s="32" t="s">
        <v>30</v>
      </c>
      <c r="G12" s="118">
        <v>1001</v>
      </c>
      <c r="H12" s="113">
        <v>1001</v>
      </c>
      <c r="I12" s="104">
        <v>0</v>
      </c>
      <c r="J12" s="29"/>
    </row>
    <row r="13" spans="1:10" s="22" customFormat="1" ht="15" customHeight="1" x14ac:dyDescent="0.2">
      <c r="A13" s="30"/>
      <c r="B13" s="30"/>
      <c r="C13" s="38" t="s">
        <v>31</v>
      </c>
      <c r="D13" s="31" t="s">
        <v>15</v>
      </c>
      <c r="E13" s="31" t="s">
        <v>15</v>
      </c>
      <c r="F13" s="32" t="s">
        <v>32</v>
      </c>
      <c r="G13" s="118">
        <v>1600000</v>
      </c>
      <c r="H13" s="113">
        <v>1600000</v>
      </c>
      <c r="I13" s="104">
        <v>3564.83</v>
      </c>
      <c r="J13" s="37"/>
    </row>
    <row r="14" spans="1:10" s="22" customFormat="1" ht="15" customHeight="1" x14ac:dyDescent="0.2">
      <c r="A14" s="30"/>
      <c r="B14" s="30"/>
      <c r="C14" s="38" t="s">
        <v>33</v>
      </c>
      <c r="D14" s="31" t="s">
        <v>15</v>
      </c>
      <c r="E14" s="31" t="s">
        <v>15</v>
      </c>
      <c r="F14" s="32" t="s">
        <v>34</v>
      </c>
      <c r="G14" s="118">
        <v>0</v>
      </c>
      <c r="H14" s="113">
        <v>0</v>
      </c>
      <c r="I14" s="104">
        <v>0</v>
      </c>
      <c r="J14" s="37"/>
    </row>
    <row r="15" spans="1:10" s="22" customFormat="1" ht="15" customHeight="1" x14ac:dyDescent="0.2">
      <c r="A15" s="30"/>
      <c r="B15" s="30"/>
      <c r="C15" s="38" t="s">
        <v>35</v>
      </c>
      <c r="D15" s="31" t="s">
        <v>15</v>
      </c>
      <c r="E15" s="31" t="s">
        <v>15</v>
      </c>
      <c r="F15" s="32" t="s">
        <v>36</v>
      </c>
      <c r="G15" s="118">
        <v>15537629</v>
      </c>
      <c r="H15" s="113">
        <v>15537629</v>
      </c>
      <c r="I15" s="104">
        <v>6932123.4400000004</v>
      </c>
      <c r="J15" s="37"/>
    </row>
    <row r="16" spans="1:10" s="22" customFormat="1" ht="15" customHeight="1" x14ac:dyDescent="0.2">
      <c r="A16" s="30"/>
      <c r="B16" s="30"/>
      <c r="C16" s="38"/>
      <c r="D16" s="31"/>
      <c r="E16" s="31"/>
      <c r="F16" s="35" t="s">
        <v>27</v>
      </c>
      <c r="G16" s="118">
        <v>15537629</v>
      </c>
      <c r="H16" s="113">
        <v>15537629</v>
      </c>
      <c r="I16" s="104">
        <v>6932123.4400000004</v>
      </c>
      <c r="J16" s="37"/>
    </row>
    <row r="17" spans="1:10" s="22" customFormat="1" ht="15" customHeight="1" x14ac:dyDescent="0.2">
      <c r="A17" s="30"/>
      <c r="B17" s="30"/>
      <c r="C17" s="38"/>
      <c r="D17" s="31"/>
      <c r="E17" s="31"/>
      <c r="F17" s="36" t="s">
        <v>28</v>
      </c>
      <c r="G17" s="118">
        <v>0</v>
      </c>
      <c r="H17" s="113">
        <v>0</v>
      </c>
      <c r="I17" s="104">
        <v>0</v>
      </c>
      <c r="J17" s="37"/>
    </row>
    <row r="18" spans="1:10" s="22" customFormat="1" ht="15" customHeight="1" x14ac:dyDescent="0.2">
      <c r="A18" s="30"/>
      <c r="B18" s="30"/>
      <c r="C18" s="38" t="s">
        <v>37</v>
      </c>
      <c r="D18" s="31" t="s">
        <v>15</v>
      </c>
      <c r="E18" s="31" t="s">
        <v>15</v>
      </c>
      <c r="F18" s="32" t="s">
        <v>38</v>
      </c>
      <c r="G18" s="118">
        <v>0</v>
      </c>
      <c r="H18" s="113">
        <v>0</v>
      </c>
      <c r="I18" s="104">
        <v>0</v>
      </c>
      <c r="J18" s="37"/>
    </row>
    <row r="19" spans="1:10" s="22" customFormat="1" ht="15" customHeight="1" x14ac:dyDescent="0.2">
      <c r="A19" s="30"/>
      <c r="B19" s="30"/>
      <c r="C19" s="38" t="s">
        <v>39</v>
      </c>
      <c r="D19" s="31" t="s">
        <v>15</v>
      </c>
      <c r="E19" s="31" t="s">
        <v>15</v>
      </c>
      <c r="F19" s="32" t="s">
        <v>40</v>
      </c>
      <c r="G19" s="118">
        <v>0</v>
      </c>
      <c r="H19" s="113">
        <v>0</v>
      </c>
      <c r="I19" s="104">
        <v>0</v>
      </c>
      <c r="J19" s="37"/>
    </row>
    <row r="20" spans="1:10" s="22" customFormat="1" ht="15" customHeight="1" x14ac:dyDescent="0.2">
      <c r="A20" s="30"/>
      <c r="B20" s="30"/>
      <c r="C20" s="38" t="s">
        <v>41</v>
      </c>
      <c r="D20" s="31" t="s">
        <v>15</v>
      </c>
      <c r="E20" s="31" t="s">
        <v>15</v>
      </c>
      <c r="F20" s="32" t="s">
        <v>42</v>
      </c>
      <c r="G20" s="118">
        <v>0</v>
      </c>
      <c r="H20" s="113">
        <v>0</v>
      </c>
      <c r="I20" s="104">
        <v>0</v>
      </c>
      <c r="J20" s="37"/>
    </row>
    <row r="21" spans="1:10" s="22" customFormat="1" ht="15" customHeight="1" x14ac:dyDescent="0.2">
      <c r="A21" s="30"/>
      <c r="B21" s="30"/>
      <c r="C21" s="38" t="s">
        <v>43</v>
      </c>
      <c r="D21" s="31" t="s">
        <v>15</v>
      </c>
      <c r="E21" s="31" t="s">
        <v>15</v>
      </c>
      <c r="F21" s="32" t="s">
        <v>44</v>
      </c>
      <c r="G21" s="118">
        <v>0</v>
      </c>
      <c r="H21" s="113">
        <v>0</v>
      </c>
      <c r="I21" s="104">
        <v>0</v>
      </c>
      <c r="J21" s="29"/>
    </row>
    <row r="22" spans="1:10" s="22" customFormat="1" ht="15" customHeight="1" x14ac:dyDescent="0.2">
      <c r="A22" s="30"/>
      <c r="B22" s="30"/>
      <c r="C22" s="38" t="s">
        <v>45</v>
      </c>
      <c r="D22" s="31" t="s">
        <v>15</v>
      </c>
      <c r="E22" s="31" t="s">
        <v>15</v>
      </c>
      <c r="F22" s="32" t="s">
        <v>46</v>
      </c>
      <c r="G22" s="118">
        <v>0</v>
      </c>
      <c r="H22" s="113">
        <v>0</v>
      </c>
      <c r="I22" s="104">
        <v>0</v>
      </c>
      <c r="J22" s="29"/>
    </row>
    <row r="23" spans="1:10" s="22" customFormat="1" ht="15" customHeight="1" x14ac:dyDescent="0.2">
      <c r="A23" s="30"/>
      <c r="B23" s="30"/>
      <c r="C23" s="39" t="s">
        <v>47</v>
      </c>
      <c r="D23" s="98" t="s">
        <v>15</v>
      </c>
      <c r="E23" s="98" t="s">
        <v>15</v>
      </c>
      <c r="F23" s="40" t="s">
        <v>48</v>
      </c>
      <c r="G23" s="118">
        <v>0</v>
      </c>
      <c r="H23" s="113">
        <v>899757</v>
      </c>
      <c r="I23" s="104">
        <v>896324.58</v>
      </c>
      <c r="J23" s="29"/>
    </row>
    <row r="24" spans="1:10" s="22" customFormat="1" ht="15" customHeight="1" x14ac:dyDescent="0.2">
      <c r="A24" s="30"/>
      <c r="B24" s="136" t="s">
        <v>228</v>
      </c>
      <c r="C24" s="137"/>
      <c r="D24" s="137"/>
      <c r="E24" s="137"/>
      <c r="F24" s="138"/>
      <c r="G24" s="114">
        <f>+SUM(G4:G23)-G16-G17-G10-G11</f>
        <v>17738631</v>
      </c>
      <c r="H24" s="114">
        <f>+SUM(H4:H23)-H16-H17-H10-H11</f>
        <v>18638388</v>
      </c>
      <c r="I24" s="70">
        <f>+SUM(I4:I23)-I16-I17-I10-I11</f>
        <v>9040726.2300000004</v>
      </c>
      <c r="J24" s="29"/>
    </row>
    <row r="25" spans="1:10" ht="15" customHeight="1" thickBot="1" x14ac:dyDescent="0.25">
      <c r="A25" s="50" t="s">
        <v>229</v>
      </c>
      <c r="B25" s="50"/>
      <c r="C25" s="51"/>
      <c r="D25" s="51"/>
      <c r="E25" s="51"/>
      <c r="F25" s="51"/>
      <c r="G25" s="115">
        <f>+G24</f>
        <v>17738631</v>
      </c>
      <c r="H25" s="115">
        <f>+H24</f>
        <v>18638388</v>
      </c>
      <c r="I25" s="71">
        <f>+I24</f>
        <v>9040726.2300000004</v>
      </c>
    </row>
    <row r="27" spans="1:10" ht="15" customHeight="1" x14ac:dyDescent="0.2">
      <c r="H27" s="55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pageSetUpPr fitToPage="1"/>
  </sheetPr>
  <dimension ref="A1:K17"/>
  <sheetViews>
    <sheetView showGridLines="0" zoomScaleNormal="100" zoomScaleSheetLayoutView="142" workbookViewId="0">
      <pane xSplit="1" ySplit="3" topLeftCell="B4" activePane="bottomRight" state="frozen"/>
      <selection pane="topRight" activeCell="B30" sqref="B30"/>
      <selection pane="bottomLeft" activeCell="B30" sqref="B30"/>
      <selection pane="bottomRight" activeCell="I12" sqref="I12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6" width="7.28515625" style="21" customWidth="1"/>
    <col min="7" max="7" width="34.85546875" style="21" customWidth="1"/>
    <col min="8" max="10" width="14.28515625" style="21" customWidth="1"/>
    <col min="11" max="16384" width="23.28515625" style="21"/>
  </cols>
  <sheetData>
    <row r="1" spans="1:11" ht="15" customHeight="1" x14ac:dyDescent="0.2">
      <c r="A1" s="79" t="s">
        <v>230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ht="15" customHeight="1" thickBot="1" x14ac:dyDescent="0.25">
      <c r="B2" s="22"/>
      <c r="C2" s="22"/>
      <c r="D2" s="22"/>
      <c r="E2" s="22"/>
      <c r="F2" s="22"/>
      <c r="G2" s="22"/>
      <c r="J2" s="77" t="s">
        <v>2</v>
      </c>
    </row>
    <row r="3" spans="1:11" ht="31.5" customHeight="1" thickBot="1" x14ac:dyDescent="0.25">
      <c r="A3" s="72" t="s">
        <v>3</v>
      </c>
      <c r="B3" s="72" t="s">
        <v>4</v>
      </c>
      <c r="C3" s="72" t="s">
        <v>52</v>
      </c>
      <c r="D3" s="73" t="s">
        <v>53</v>
      </c>
      <c r="E3" s="72" t="s">
        <v>54</v>
      </c>
      <c r="F3" s="72" t="s">
        <v>55</v>
      </c>
      <c r="G3" s="72" t="s">
        <v>8</v>
      </c>
      <c r="H3" s="73" t="s">
        <v>56</v>
      </c>
      <c r="I3" s="73" t="s">
        <v>57</v>
      </c>
      <c r="J3" s="73" t="s">
        <v>58</v>
      </c>
    </row>
    <row r="4" spans="1:11" s="22" customFormat="1" ht="15" customHeight="1" x14ac:dyDescent="0.2">
      <c r="A4" s="93" t="s">
        <v>226</v>
      </c>
      <c r="B4" s="21" t="s">
        <v>227</v>
      </c>
      <c r="C4" s="24" t="s">
        <v>14</v>
      </c>
      <c r="D4" s="25" t="s">
        <v>15</v>
      </c>
      <c r="E4" s="25" t="s">
        <v>15</v>
      </c>
      <c r="F4" s="25" t="s">
        <v>15</v>
      </c>
      <c r="G4" s="26" t="s">
        <v>59</v>
      </c>
      <c r="H4" s="110">
        <v>365751</v>
      </c>
      <c r="I4" s="111">
        <v>372251</v>
      </c>
      <c r="J4" s="28">
        <v>204171.19999999998</v>
      </c>
      <c r="K4" s="29"/>
    </row>
    <row r="5" spans="1:11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1" t="s">
        <v>15</v>
      </c>
      <c r="G5" s="32" t="s">
        <v>60</v>
      </c>
      <c r="H5" s="118">
        <v>421700</v>
      </c>
      <c r="I5" s="113">
        <v>315200</v>
      </c>
      <c r="J5" s="104">
        <v>113319.61</v>
      </c>
    </row>
    <row r="6" spans="1:11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1" t="s">
        <v>15</v>
      </c>
      <c r="G6" s="32" t="s">
        <v>61</v>
      </c>
      <c r="H6" s="118">
        <v>200</v>
      </c>
      <c r="I6" s="113">
        <v>200</v>
      </c>
      <c r="J6" s="104">
        <v>0</v>
      </c>
      <c r="K6" s="29"/>
    </row>
    <row r="7" spans="1:11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1" t="s">
        <v>15</v>
      </c>
      <c r="G7" s="32" t="s">
        <v>26</v>
      </c>
      <c r="H7" s="118">
        <v>5000</v>
      </c>
      <c r="I7" s="113">
        <v>5000</v>
      </c>
      <c r="J7" s="104">
        <v>0</v>
      </c>
      <c r="K7" s="29"/>
    </row>
    <row r="8" spans="1:11" s="22" customFormat="1" ht="15" customHeight="1" x14ac:dyDescent="0.2">
      <c r="A8" s="30"/>
      <c r="B8" s="30"/>
      <c r="C8" s="38" t="s">
        <v>23</v>
      </c>
      <c r="D8" s="31" t="s">
        <v>15</v>
      </c>
      <c r="E8" s="31" t="s">
        <v>15</v>
      </c>
      <c r="F8" s="31" t="s">
        <v>15</v>
      </c>
      <c r="G8" s="32" t="s">
        <v>62</v>
      </c>
      <c r="H8" s="118">
        <v>13925819</v>
      </c>
      <c r="I8" s="113">
        <v>15053146</v>
      </c>
      <c r="J8" s="104">
        <v>7853774.0300000003</v>
      </c>
      <c r="K8" s="29"/>
    </row>
    <row r="9" spans="1:11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1" t="s">
        <v>15</v>
      </c>
      <c r="G9" s="32" t="s">
        <v>63</v>
      </c>
      <c r="H9" s="118">
        <v>20144</v>
      </c>
      <c r="I9" s="113">
        <v>127574</v>
      </c>
      <c r="J9" s="104">
        <v>96714.13</v>
      </c>
      <c r="K9" s="29"/>
    </row>
    <row r="10" spans="1:11" s="22" customFormat="1" ht="15" customHeight="1" x14ac:dyDescent="0.2">
      <c r="A10" s="30"/>
      <c r="B10" s="30"/>
      <c r="C10" s="38" t="s">
        <v>29</v>
      </c>
      <c r="D10" s="31" t="s">
        <v>15</v>
      </c>
      <c r="E10" s="31" t="s">
        <v>15</v>
      </c>
      <c r="F10" s="31" t="s">
        <v>15</v>
      </c>
      <c r="G10" s="32" t="s">
        <v>64</v>
      </c>
      <c r="H10" s="118">
        <v>169597</v>
      </c>
      <c r="I10" s="113">
        <v>169597</v>
      </c>
      <c r="J10" s="104">
        <v>5539.1</v>
      </c>
      <c r="K10" s="29"/>
    </row>
    <row r="11" spans="1:11" s="22" customFormat="1" ht="15" customHeight="1" x14ac:dyDescent="0.2">
      <c r="A11" s="30"/>
      <c r="B11" s="30"/>
      <c r="C11" s="38" t="s">
        <v>31</v>
      </c>
      <c r="D11" s="31" t="s">
        <v>15</v>
      </c>
      <c r="E11" s="31" t="s">
        <v>15</v>
      </c>
      <c r="F11" s="31" t="s">
        <v>15</v>
      </c>
      <c r="G11" s="32" t="s">
        <v>36</v>
      </c>
      <c r="H11" s="118">
        <v>2830420</v>
      </c>
      <c r="I11" s="113">
        <v>2595420</v>
      </c>
      <c r="J11" s="104">
        <v>688883.64</v>
      </c>
      <c r="K11" s="37"/>
    </row>
    <row r="12" spans="1:11" s="22" customFormat="1" ht="15" customHeight="1" x14ac:dyDescent="0.2">
      <c r="A12" s="30"/>
      <c r="B12" s="30"/>
      <c r="C12" s="38" t="s">
        <v>33</v>
      </c>
      <c r="D12" s="31" t="s">
        <v>15</v>
      </c>
      <c r="E12" s="31" t="s">
        <v>15</v>
      </c>
      <c r="F12" s="31" t="s">
        <v>15</v>
      </c>
      <c r="G12" s="32" t="s">
        <v>38</v>
      </c>
      <c r="H12" s="118">
        <v>0</v>
      </c>
      <c r="I12" s="113">
        <v>0</v>
      </c>
      <c r="J12" s="104">
        <v>0</v>
      </c>
      <c r="K12" s="29"/>
    </row>
    <row r="13" spans="1:11" s="22" customFormat="1" ht="15" customHeight="1" x14ac:dyDescent="0.2">
      <c r="A13" s="30"/>
      <c r="B13" s="30"/>
      <c r="C13" s="38" t="s">
        <v>35</v>
      </c>
      <c r="D13" s="31" t="s">
        <v>15</v>
      </c>
      <c r="E13" s="31" t="s">
        <v>15</v>
      </c>
      <c r="F13" s="31" t="s">
        <v>15</v>
      </c>
      <c r="G13" s="32" t="s">
        <v>40</v>
      </c>
      <c r="H13" s="118">
        <v>0</v>
      </c>
      <c r="I13" s="113">
        <v>0</v>
      </c>
      <c r="J13" s="104">
        <v>0</v>
      </c>
      <c r="K13" s="29"/>
    </row>
    <row r="14" spans="1:11" s="22" customFormat="1" ht="15" customHeight="1" x14ac:dyDescent="0.2">
      <c r="A14" s="30"/>
      <c r="B14" s="30"/>
      <c r="C14" s="39" t="s">
        <v>37</v>
      </c>
      <c r="D14" s="98" t="s">
        <v>15</v>
      </c>
      <c r="E14" s="98" t="s">
        <v>15</v>
      </c>
      <c r="F14" s="98" t="s">
        <v>15</v>
      </c>
      <c r="G14" s="40" t="s">
        <v>65</v>
      </c>
      <c r="H14" s="118">
        <v>0</v>
      </c>
      <c r="I14" s="113">
        <v>0</v>
      </c>
      <c r="J14" s="104">
        <v>0</v>
      </c>
      <c r="K14" s="29"/>
    </row>
    <row r="15" spans="1:11" s="22" customFormat="1" ht="15" customHeight="1" x14ac:dyDescent="0.2">
      <c r="A15" s="30"/>
      <c r="B15" s="136" t="s">
        <v>228</v>
      </c>
      <c r="C15" s="137"/>
      <c r="D15" s="137"/>
      <c r="E15" s="137"/>
      <c r="F15" s="137"/>
      <c r="G15" s="138"/>
      <c r="H15" s="114">
        <f>+SUM(H4:H14)</f>
        <v>17738631</v>
      </c>
      <c r="I15" s="114">
        <f>+SUM(I4:I14)</f>
        <v>18638388</v>
      </c>
      <c r="J15" s="70">
        <f>+SUM(J4:J14)</f>
        <v>8962401.709999999</v>
      </c>
      <c r="K15" s="29"/>
    </row>
    <row r="16" spans="1:11" ht="15" customHeight="1" thickBot="1" x14ac:dyDescent="0.25">
      <c r="A16" s="50" t="s">
        <v>229</v>
      </c>
      <c r="B16" s="50"/>
      <c r="C16" s="51"/>
      <c r="D16" s="51"/>
      <c r="E16" s="51"/>
      <c r="F16" s="51"/>
      <c r="G16" s="51"/>
      <c r="H16" s="115">
        <f>+H15</f>
        <v>17738631</v>
      </c>
      <c r="I16" s="115">
        <f>+I15</f>
        <v>18638388</v>
      </c>
      <c r="J16" s="71">
        <f>+J15</f>
        <v>8962401.709999999</v>
      </c>
    </row>
    <row r="17" spans="9:9" ht="15" customHeight="1" x14ac:dyDescent="0.2">
      <c r="I17" s="55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F14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pageSetUpPr fitToPage="1"/>
  </sheetPr>
  <dimension ref="A1:G11"/>
  <sheetViews>
    <sheetView showGridLines="0" zoomScaleNormal="100" zoomScaleSheetLayoutView="142" workbookViewId="0">
      <selection activeCell="E14" sqref="E14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3" width="34.85546875" style="21" customWidth="1"/>
    <col min="4" max="7" width="14.28515625" style="21" customWidth="1"/>
    <col min="8" max="16384" width="23.28515625" style="21"/>
  </cols>
  <sheetData>
    <row r="1" spans="1:7" ht="15" customHeight="1" x14ac:dyDescent="0.2">
      <c r="A1" s="79" t="s">
        <v>231</v>
      </c>
      <c r="B1" s="79"/>
      <c r="C1" s="79"/>
      <c r="D1" s="79"/>
      <c r="E1" s="79"/>
      <c r="F1" s="79"/>
      <c r="G1" s="79"/>
    </row>
    <row r="2" spans="1:7" ht="15" customHeight="1" thickBot="1" x14ac:dyDescent="0.25">
      <c r="B2" s="22"/>
      <c r="C2" s="22"/>
      <c r="G2" s="77" t="s">
        <v>2</v>
      </c>
    </row>
    <row r="3" spans="1:7" ht="31.5" customHeight="1" thickBot="1" x14ac:dyDescent="0.25">
      <c r="A3" s="72" t="s">
        <v>3</v>
      </c>
      <c r="B3" s="72" t="s">
        <v>4</v>
      </c>
      <c r="C3" s="72" t="s">
        <v>8</v>
      </c>
      <c r="D3" s="73" t="s">
        <v>67</v>
      </c>
      <c r="E3" s="73" t="s">
        <v>68</v>
      </c>
      <c r="F3" s="73" t="s">
        <v>69</v>
      </c>
      <c r="G3" s="73" t="s">
        <v>70</v>
      </c>
    </row>
    <row r="4" spans="1:7" s="22" customFormat="1" ht="15" customHeight="1" x14ac:dyDescent="0.2">
      <c r="A4" s="93" t="s">
        <v>226</v>
      </c>
      <c r="B4" s="21" t="s">
        <v>227</v>
      </c>
      <c r="C4" s="53" t="s">
        <v>71</v>
      </c>
      <c r="D4" s="27">
        <f>+Mapa_57!I23</f>
        <v>896324.58</v>
      </c>
      <c r="E4" s="28">
        <f>+Mapa_57!I24-Mapa_57!I23</f>
        <v>8144401.6500000004</v>
      </c>
      <c r="F4" s="28">
        <f>+Mapa_58!J15</f>
        <v>8962401.709999999</v>
      </c>
      <c r="G4" s="48">
        <f>+D4+E4-F4</f>
        <v>78324.520000001416</v>
      </c>
    </row>
    <row r="5" spans="1:7" s="22" customFormat="1" ht="15" customHeight="1" x14ac:dyDescent="0.2">
      <c r="A5" s="93"/>
      <c r="B5" s="30"/>
      <c r="C5" s="32" t="s">
        <v>72</v>
      </c>
      <c r="D5" s="41">
        <v>3432.21</v>
      </c>
      <c r="E5" s="42">
        <v>51566.77</v>
      </c>
      <c r="F5" s="42">
        <v>51540.83</v>
      </c>
      <c r="G5" s="34">
        <f>+D5+E5-F5</f>
        <v>3458.1499999999942</v>
      </c>
    </row>
    <row r="6" spans="1:7" s="22" customFormat="1" ht="15" customHeight="1" x14ac:dyDescent="0.2">
      <c r="A6" s="30"/>
      <c r="B6" s="43" t="s">
        <v>228</v>
      </c>
      <c r="C6" s="46"/>
      <c r="D6" s="70">
        <f>+D4+D5</f>
        <v>899756.78999999992</v>
      </c>
      <c r="E6" s="70">
        <f>+E4+E5</f>
        <v>8195968.4199999999</v>
      </c>
      <c r="F6" s="70">
        <f>+F4+F5</f>
        <v>9013942.5399999991</v>
      </c>
      <c r="G6" s="70">
        <f>+G4+G5</f>
        <v>81782.67000000141</v>
      </c>
    </row>
    <row r="7" spans="1:7" ht="15" customHeight="1" thickBot="1" x14ac:dyDescent="0.25">
      <c r="A7" s="50" t="s">
        <v>229</v>
      </c>
      <c r="B7" s="50"/>
      <c r="C7" s="51"/>
      <c r="D7" s="71">
        <f>+D6</f>
        <v>899756.78999999992</v>
      </c>
      <c r="E7" s="71">
        <f>+E6</f>
        <v>8195968.4199999999</v>
      </c>
      <c r="F7" s="71">
        <f>+F6</f>
        <v>9013942.5399999991</v>
      </c>
      <c r="G7" s="71">
        <f>+G6</f>
        <v>81782.67000000141</v>
      </c>
    </row>
    <row r="11" spans="1:7" ht="15" customHeight="1" x14ac:dyDescent="0.2">
      <c r="D11" s="56"/>
    </row>
  </sheetData>
  <printOptions horizontalCentered="1"/>
  <pageMargins left="0.70866141732283472" right="0.70866141732283472" top="0.59055118110236227" bottom="0.55118110236220474" header="0.31496062992125984" footer="0.31496062992125984"/>
  <pageSetup scale="67" fitToHeight="37" orientation="landscape" horizontalDpi="4294967295" verticalDpi="4294967295" r:id="rId1"/>
  <rowBreaks count="1" manualBreakCount="1">
    <brk id="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workbookViewId="0">
      <selection activeCell="I22" sqref="I22"/>
    </sheetView>
  </sheetViews>
  <sheetFormatPr defaultColWidth="23.28515625" defaultRowHeight="10.199999999999999" x14ac:dyDescent="0.2"/>
  <cols>
    <col min="1" max="1" width="20.28515625" style="21" customWidth="1"/>
    <col min="2" max="2" width="18.28515625" style="21" customWidth="1"/>
    <col min="3" max="5" width="7.28515625" style="21" customWidth="1"/>
    <col min="6" max="6" width="34.85546875" style="21" customWidth="1"/>
    <col min="7" max="9" width="14.28515625" style="21" customWidth="1"/>
    <col min="10" max="16384" width="23.28515625" style="21"/>
  </cols>
  <sheetData>
    <row r="1" spans="1:10" ht="15" customHeight="1" x14ac:dyDescent="0.2">
      <c r="A1" s="79" t="s">
        <v>232</v>
      </c>
      <c r="B1" s="79"/>
      <c r="C1" s="79"/>
      <c r="D1" s="79"/>
      <c r="E1" s="79"/>
      <c r="F1" s="79"/>
      <c r="G1" s="79"/>
      <c r="H1" s="79"/>
      <c r="I1" s="79"/>
    </row>
    <row r="2" spans="1:10" ht="15" customHeight="1" thickBot="1" x14ac:dyDescent="0.25">
      <c r="B2" s="22"/>
      <c r="C2" s="22"/>
      <c r="D2" s="22"/>
      <c r="E2" s="22"/>
      <c r="F2" s="22"/>
      <c r="I2" s="77" t="s">
        <v>2</v>
      </c>
    </row>
    <row r="3" spans="1:10" ht="31.5" customHeight="1" thickBot="1" x14ac:dyDescent="0.25">
      <c r="A3" s="72" t="s">
        <v>3</v>
      </c>
      <c r="B3" s="72" t="s">
        <v>4</v>
      </c>
      <c r="C3" s="72" t="s">
        <v>5</v>
      </c>
      <c r="D3" s="73" t="s">
        <v>6</v>
      </c>
      <c r="E3" s="72" t="s">
        <v>7</v>
      </c>
      <c r="F3" s="72" t="s">
        <v>8</v>
      </c>
      <c r="G3" s="73" t="s">
        <v>9</v>
      </c>
      <c r="H3" s="73" t="s">
        <v>10</v>
      </c>
      <c r="I3" s="73" t="s">
        <v>11</v>
      </c>
    </row>
    <row r="4" spans="1:10" s="22" customFormat="1" ht="15" customHeight="1" x14ac:dyDescent="0.2">
      <c r="A4" s="93" t="s">
        <v>233</v>
      </c>
      <c r="B4" s="21" t="s">
        <v>234</v>
      </c>
      <c r="C4" s="24" t="s">
        <v>14</v>
      </c>
      <c r="D4" s="25" t="s">
        <v>15</v>
      </c>
      <c r="E4" s="25" t="s">
        <v>15</v>
      </c>
      <c r="F4" s="26" t="s">
        <v>16</v>
      </c>
      <c r="G4" s="110">
        <v>0</v>
      </c>
      <c r="H4" s="111">
        <v>0</v>
      </c>
      <c r="I4" s="28">
        <v>0</v>
      </c>
      <c r="J4" s="29"/>
    </row>
    <row r="5" spans="1:10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2" t="s">
        <v>18</v>
      </c>
      <c r="G5" s="118">
        <v>0</v>
      </c>
      <c r="H5" s="113">
        <v>0</v>
      </c>
      <c r="I5" s="104">
        <v>0</v>
      </c>
    </row>
    <row r="6" spans="1:10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2" t="s">
        <v>20</v>
      </c>
      <c r="G6" s="118">
        <v>0</v>
      </c>
      <c r="H6" s="113">
        <v>0</v>
      </c>
      <c r="I6" s="104">
        <v>0</v>
      </c>
      <c r="J6" s="29"/>
    </row>
    <row r="7" spans="1:10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2" t="s">
        <v>22</v>
      </c>
      <c r="G7" s="118">
        <v>206000</v>
      </c>
      <c r="H7" s="113">
        <v>206000</v>
      </c>
      <c r="I7" s="104">
        <v>168445.27</v>
      </c>
      <c r="J7" s="29"/>
    </row>
    <row r="8" spans="1:10" s="22" customFormat="1" ht="15" customHeight="1" x14ac:dyDescent="0.2">
      <c r="A8" s="30"/>
      <c r="B8" s="30"/>
      <c r="C8" s="38" t="s">
        <v>23</v>
      </c>
      <c r="D8" s="31" t="s">
        <v>15</v>
      </c>
      <c r="E8" s="31" t="s">
        <v>15</v>
      </c>
      <c r="F8" s="32" t="s">
        <v>24</v>
      </c>
      <c r="G8" s="118">
        <v>0</v>
      </c>
      <c r="H8" s="113">
        <v>0</v>
      </c>
      <c r="I8" s="104">
        <v>0</v>
      </c>
      <c r="J8" s="29"/>
    </row>
    <row r="9" spans="1:10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2" t="s">
        <v>26</v>
      </c>
      <c r="G9" s="118">
        <v>48494359</v>
      </c>
      <c r="H9" s="113">
        <v>28380333</v>
      </c>
      <c r="I9" s="104">
        <v>28745447.370000001</v>
      </c>
      <c r="J9" s="29"/>
    </row>
    <row r="10" spans="1:10" s="22" customFormat="1" ht="15" customHeight="1" x14ac:dyDescent="0.2">
      <c r="A10" s="30"/>
      <c r="B10" s="30"/>
      <c r="C10" s="38"/>
      <c r="D10" s="31"/>
      <c r="E10" s="31"/>
      <c r="F10" s="35" t="s">
        <v>27</v>
      </c>
      <c r="G10" s="118">
        <v>0</v>
      </c>
      <c r="H10" s="113">
        <v>0</v>
      </c>
      <c r="I10" s="104">
        <v>0</v>
      </c>
      <c r="J10" s="29"/>
    </row>
    <row r="11" spans="1:10" s="22" customFormat="1" ht="15" customHeight="1" x14ac:dyDescent="0.2">
      <c r="A11" s="30"/>
      <c r="B11" s="30"/>
      <c r="C11" s="38"/>
      <c r="D11" s="31"/>
      <c r="E11" s="31"/>
      <c r="F11" s="36" t="s">
        <v>28</v>
      </c>
      <c r="G11" s="118">
        <v>33119009</v>
      </c>
      <c r="H11" s="113">
        <v>17663369</v>
      </c>
      <c r="I11" s="104">
        <v>18028483.370000001</v>
      </c>
      <c r="J11" s="29"/>
    </row>
    <row r="12" spans="1:10" s="22" customFormat="1" ht="15" customHeight="1" x14ac:dyDescent="0.2">
      <c r="A12" s="30"/>
      <c r="B12" s="30"/>
      <c r="C12" s="38" t="s">
        <v>29</v>
      </c>
      <c r="D12" s="31" t="s">
        <v>15</v>
      </c>
      <c r="E12" s="31" t="s">
        <v>15</v>
      </c>
      <c r="F12" s="32" t="s">
        <v>30</v>
      </c>
      <c r="G12" s="118">
        <v>0</v>
      </c>
      <c r="H12" s="113">
        <v>0</v>
      </c>
      <c r="I12" s="104">
        <v>0</v>
      </c>
      <c r="J12" s="29"/>
    </row>
    <row r="13" spans="1:10" s="22" customFormat="1" ht="15" customHeight="1" x14ac:dyDescent="0.2">
      <c r="A13" s="30"/>
      <c r="B13" s="30"/>
      <c r="C13" s="38" t="s">
        <v>31</v>
      </c>
      <c r="D13" s="31" t="s">
        <v>15</v>
      </c>
      <c r="E13" s="31" t="s">
        <v>15</v>
      </c>
      <c r="F13" s="32" t="s">
        <v>32</v>
      </c>
      <c r="G13" s="118">
        <v>5000</v>
      </c>
      <c r="H13" s="113">
        <v>5000</v>
      </c>
      <c r="I13" s="104">
        <v>619.92999999999995</v>
      </c>
      <c r="J13" s="37"/>
    </row>
    <row r="14" spans="1:10" s="22" customFormat="1" ht="15" customHeight="1" x14ac:dyDescent="0.2">
      <c r="A14" s="30"/>
      <c r="B14" s="30"/>
      <c r="C14" s="38" t="s">
        <v>33</v>
      </c>
      <c r="D14" s="31" t="s">
        <v>15</v>
      </c>
      <c r="E14" s="31" t="s">
        <v>15</v>
      </c>
      <c r="F14" s="32" t="s">
        <v>34</v>
      </c>
      <c r="G14" s="118">
        <v>0</v>
      </c>
      <c r="H14" s="113">
        <v>0</v>
      </c>
      <c r="I14" s="104">
        <v>0</v>
      </c>
      <c r="J14" s="37"/>
    </row>
    <row r="15" spans="1:10" s="22" customFormat="1" ht="15" customHeight="1" x14ac:dyDescent="0.2">
      <c r="A15" s="30"/>
      <c r="B15" s="30"/>
      <c r="C15" s="38" t="s">
        <v>35</v>
      </c>
      <c r="D15" s="31" t="s">
        <v>15</v>
      </c>
      <c r="E15" s="31" t="s">
        <v>15</v>
      </c>
      <c r="F15" s="32" t="s">
        <v>36</v>
      </c>
      <c r="G15" s="118">
        <v>30462446</v>
      </c>
      <c r="H15" s="113">
        <v>26889280</v>
      </c>
      <c r="I15" s="104">
        <v>23843340</v>
      </c>
      <c r="J15" s="37"/>
    </row>
    <row r="16" spans="1:10" s="22" customFormat="1" ht="15" customHeight="1" x14ac:dyDescent="0.2">
      <c r="A16" s="30"/>
      <c r="B16" s="30"/>
      <c r="C16" s="38"/>
      <c r="D16" s="31"/>
      <c r="E16" s="31"/>
      <c r="F16" s="35" t="s">
        <v>27</v>
      </c>
      <c r="G16" s="118">
        <v>30462446</v>
      </c>
      <c r="H16" s="113">
        <v>26889280</v>
      </c>
      <c r="I16" s="104">
        <v>23843340</v>
      </c>
      <c r="J16" s="37"/>
    </row>
    <row r="17" spans="1:10" s="22" customFormat="1" ht="15" customHeight="1" x14ac:dyDescent="0.2">
      <c r="A17" s="30"/>
      <c r="B17" s="30"/>
      <c r="C17" s="38"/>
      <c r="D17" s="31"/>
      <c r="E17" s="31"/>
      <c r="F17" s="36" t="s">
        <v>28</v>
      </c>
      <c r="G17" s="118">
        <v>0</v>
      </c>
      <c r="H17" s="113">
        <v>0</v>
      </c>
      <c r="I17" s="104">
        <v>0</v>
      </c>
      <c r="J17" s="37"/>
    </row>
    <row r="18" spans="1:10" s="22" customFormat="1" ht="15" customHeight="1" x14ac:dyDescent="0.2">
      <c r="A18" s="30"/>
      <c r="B18" s="30"/>
      <c r="C18" s="38" t="s">
        <v>37</v>
      </c>
      <c r="D18" s="31" t="s">
        <v>15</v>
      </c>
      <c r="E18" s="31" t="s">
        <v>15</v>
      </c>
      <c r="F18" s="32" t="s">
        <v>38</v>
      </c>
      <c r="G18" s="118">
        <v>160000</v>
      </c>
      <c r="H18" s="113">
        <v>160000</v>
      </c>
      <c r="I18" s="104">
        <v>47283.86</v>
      </c>
      <c r="J18" s="37"/>
    </row>
    <row r="19" spans="1:10" s="22" customFormat="1" ht="15" customHeight="1" x14ac:dyDescent="0.2">
      <c r="A19" s="30"/>
      <c r="B19" s="30"/>
      <c r="C19" s="38" t="s">
        <v>39</v>
      </c>
      <c r="D19" s="31" t="s">
        <v>15</v>
      </c>
      <c r="E19" s="31" t="s">
        <v>15</v>
      </c>
      <c r="F19" s="32" t="s">
        <v>40</v>
      </c>
      <c r="G19" s="118">
        <v>0</v>
      </c>
      <c r="H19" s="113">
        <v>0</v>
      </c>
      <c r="I19" s="104">
        <v>0</v>
      </c>
      <c r="J19" s="37"/>
    </row>
    <row r="20" spans="1:10" s="22" customFormat="1" ht="15" customHeight="1" x14ac:dyDescent="0.2">
      <c r="A20" s="30"/>
      <c r="B20" s="30"/>
      <c r="C20" s="38" t="s">
        <v>41</v>
      </c>
      <c r="D20" s="31" t="s">
        <v>15</v>
      </c>
      <c r="E20" s="31" t="s">
        <v>15</v>
      </c>
      <c r="F20" s="32" t="s">
        <v>42</v>
      </c>
      <c r="G20" s="118">
        <v>0</v>
      </c>
      <c r="H20" s="113">
        <v>0</v>
      </c>
      <c r="I20" s="104">
        <v>0</v>
      </c>
      <c r="J20" s="37"/>
    </row>
    <row r="21" spans="1:10" s="22" customFormat="1" ht="15" customHeight="1" x14ac:dyDescent="0.2">
      <c r="A21" s="30"/>
      <c r="B21" s="30"/>
      <c r="C21" s="38" t="s">
        <v>43</v>
      </c>
      <c r="D21" s="31" t="s">
        <v>15</v>
      </c>
      <c r="E21" s="31" t="s">
        <v>15</v>
      </c>
      <c r="F21" s="32" t="s">
        <v>44</v>
      </c>
      <c r="G21" s="118">
        <v>0</v>
      </c>
      <c r="H21" s="113">
        <v>0</v>
      </c>
      <c r="I21" s="104">
        <v>0</v>
      </c>
      <c r="J21" s="29"/>
    </row>
    <row r="22" spans="1:10" s="22" customFormat="1" ht="15" customHeight="1" x14ac:dyDescent="0.2">
      <c r="A22" s="30"/>
      <c r="B22" s="30"/>
      <c r="C22" s="38" t="s">
        <v>45</v>
      </c>
      <c r="D22" s="31" t="s">
        <v>15</v>
      </c>
      <c r="E22" s="31" t="s">
        <v>15</v>
      </c>
      <c r="F22" s="32" t="s">
        <v>46</v>
      </c>
      <c r="G22" s="118">
        <v>100000</v>
      </c>
      <c r="H22" s="113">
        <v>100000</v>
      </c>
      <c r="I22" s="104">
        <v>168567.41</v>
      </c>
      <c r="J22" s="29"/>
    </row>
    <row r="23" spans="1:10" s="22" customFormat="1" ht="15" customHeight="1" x14ac:dyDescent="0.2">
      <c r="A23" s="30"/>
      <c r="B23" s="30"/>
      <c r="C23" s="39" t="s">
        <v>47</v>
      </c>
      <c r="D23" s="98" t="s">
        <v>15</v>
      </c>
      <c r="E23" s="98" t="s">
        <v>15</v>
      </c>
      <c r="F23" s="40" t="s">
        <v>48</v>
      </c>
      <c r="G23" s="118">
        <v>150000</v>
      </c>
      <c r="H23" s="113">
        <v>2259387</v>
      </c>
      <c r="I23" s="104">
        <v>2259387.3199999998</v>
      </c>
      <c r="J23" s="29"/>
    </row>
    <row r="24" spans="1:10" s="22" customFormat="1" ht="15" customHeight="1" x14ac:dyDescent="0.2">
      <c r="A24" s="30"/>
      <c r="B24" s="136" t="s">
        <v>235</v>
      </c>
      <c r="C24" s="137"/>
      <c r="D24" s="137"/>
      <c r="E24" s="137"/>
      <c r="F24" s="138"/>
      <c r="G24" s="114">
        <f>+SUM(G4:G23)-G16-G17-G10-G11</f>
        <v>79577805</v>
      </c>
      <c r="H24" s="114">
        <f>+SUM(H4:H23)-H16-H17-H10-H11</f>
        <v>58000000</v>
      </c>
      <c r="I24" s="70">
        <f>+SUM(I4:I23)-I16-I17-I10-I11</f>
        <v>55233091.159999982</v>
      </c>
      <c r="J24" s="29"/>
    </row>
    <row r="25" spans="1:10" ht="15" customHeight="1" thickBot="1" x14ac:dyDescent="0.25">
      <c r="A25" s="50" t="s">
        <v>236</v>
      </c>
      <c r="B25" s="50"/>
      <c r="C25" s="51"/>
      <c r="D25" s="51"/>
      <c r="E25" s="51"/>
      <c r="F25" s="51"/>
      <c r="G25" s="115">
        <f>+G24</f>
        <v>79577805</v>
      </c>
      <c r="H25" s="115">
        <f>+H24</f>
        <v>58000000</v>
      </c>
      <c r="I25" s="71">
        <f>+I24</f>
        <v>55233091.159999982</v>
      </c>
    </row>
    <row r="26" spans="1:10" ht="15" customHeight="1" x14ac:dyDescent="0.2"/>
    <row r="27" spans="1:10" ht="15" customHeight="1" x14ac:dyDescent="0.2">
      <c r="H27" s="55"/>
    </row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8" ht="15" customHeight="1" x14ac:dyDescent="0.2"/>
  </sheetData>
  <mergeCells count="1">
    <mergeCell ref="B24:F24"/>
  </mergeCells>
  <pageMargins left="0.7" right="0.7" top="0.75" bottom="0.75" header="0.3" footer="0.3"/>
  <ignoredErrors>
    <ignoredError sqref="C4:E23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H7" sqref="H7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6" width="7.28515625" style="21" customWidth="1"/>
    <col min="7" max="7" width="34.85546875" style="21" customWidth="1"/>
    <col min="8" max="10" width="14.28515625" style="21" customWidth="1"/>
    <col min="11" max="16384" width="23.28515625" style="21"/>
  </cols>
  <sheetData>
    <row r="1" spans="1:11" ht="15" customHeight="1" x14ac:dyDescent="0.2">
      <c r="A1" s="79" t="s">
        <v>237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ht="15" customHeight="1" thickBot="1" x14ac:dyDescent="0.25">
      <c r="B2" s="22"/>
      <c r="C2" s="22"/>
      <c r="D2" s="22"/>
      <c r="E2" s="22"/>
      <c r="F2" s="22"/>
      <c r="G2" s="22"/>
      <c r="J2" s="77" t="s">
        <v>2</v>
      </c>
    </row>
    <row r="3" spans="1:11" ht="31.5" customHeight="1" thickBot="1" x14ac:dyDescent="0.25">
      <c r="A3" s="72" t="s">
        <v>3</v>
      </c>
      <c r="B3" s="72" t="s">
        <v>4</v>
      </c>
      <c r="C3" s="72" t="s">
        <v>52</v>
      </c>
      <c r="D3" s="73" t="s">
        <v>53</v>
      </c>
      <c r="E3" s="72" t="s">
        <v>54</v>
      </c>
      <c r="F3" s="72" t="s">
        <v>55</v>
      </c>
      <c r="G3" s="72" t="s">
        <v>8</v>
      </c>
      <c r="H3" s="73" t="s">
        <v>56</v>
      </c>
      <c r="I3" s="73" t="s">
        <v>57</v>
      </c>
      <c r="J3" s="73" t="s">
        <v>58</v>
      </c>
    </row>
    <row r="4" spans="1:11" s="22" customFormat="1" ht="15" customHeight="1" x14ac:dyDescent="0.2">
      <c r="A4" s="93" t="s">
        <v>233</v>
      </c>
      <c r="B4" s="21" t="s">
        <v>234</v>
      </c>
      <c r="C4" s="24" t="s">
        <v>14</v>
      </c>
      <c r="D4" s="25" t="s">
        <v>15</v>
      </c>
      <c r="E4" s="25" t="s">
        <v>15</v>
      </c>
      <c r="F4" s="25" t="s">
        <v>15</v>
      </c>
      <c r="G4" s="26" t="s">
        <v>59</v>
      </c>
      <c r="H4" s="110">
        <v>442000</v>
      </c>
      <c r="I4" s="111">
        <v>404495</v>
      </c>
      <c r="J4" s="28">
        <v>379607.89</v>
      </c>
      <c r="K4" s="29"/>
    </row>
    <row r="5" spans="1:11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1" t="s">
        <v>15</v>
      </c>
      <c r="G5" s="32" t="s">
        <v>60</v>
      </c>
      <c r="H5" s="118">
        <v>1084749</v>
      </c>
      <c r="I5" s="113">
        <v>1627769</v>
      </c>
      <c r="J5" s="104">
        <v>1223159.42</v>
      </c>
    </row>
    <row r="6" spans="1:11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1" t="s">
        <v>15</v>
      </c>
      <c r="G6" s="32" t="s">
        <v>61</v>
      </c>
      <c r="H6" s="118">
        <v>0</v>
      </c>
      <c r="I6" s="113">
        <v>500</v>
      </c>
      <c r="J6" s="104">
        <v>345</v>
      </c>
      <c r="K6" s="29"/>
    </row>
    <row r="7" spans="1:11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1" t="s">
        <v>15</v>
      </c>
      <c r="G7" s="32" t="s">
        <v>26</v>
      </c>
      <c r="H7" s="118">
        <v>46285100</v>
      </c>
      <c r="I7" s="113">
        <v>33278301</v>
      </c>
      <c r="J7" s="104">
        <v>31894020</v>
      </c>
      <c r="K7" s="29"/>
    </row>
    <row r="8" spans="1:11" s="22" customFormat="1" ht="15" customHeight="1" x14ac:dyDescent="0.2">
      <c r="A8" s="30"/>
      <c r="B8" s="30"/>
      <c r="C8" s="38" t="s">
        <v>23</v>
      </c>
      <c r="D8" s="31" t="s">
        <v>15</v>
      </c>
      <c r="E8" s="31" t="s">
        <v>15</v>
      </c>
      <c r="F8" s="31" t="s">
        <v>15</v>
      </c>
      <c r="G8" s="32" t="s">
        <v>62</v>
      </c>
      <c r="H8" s="118">
        <v>31549456</v>
      </c>
      <c r="I8" s="113">
        <v>22446556</v>
      </c>
      <c r="J8" s="104">
        <v>20205632.84</v>
      </c>
      <c r="K8" s="29"/>
    </row>
    <row r="9" spans="1:11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1" t="s">
        <v>15</v>
      </c>
      <c r="G9" s="32" t="s">
        <v>63</v>
      </c>
      <c r="H9" s="118">
        <v>0</v>
      </c>
      <c r="I9" s="113">
        <v>15453</v>
      </c>
      <c r="J9" s="104">
        <v>15453</v>
      </c>
      <c r="K9" s="29"/>
    </row>
    <row r="10" spans="1:11" s="22" customFormat="1" ht="15" customHeight="1" x14ac:dyDescent="0.2">
      <c r="A10" s="30"/>
      <c r="B10" s="30"/>
      <c r="C10" s="38" t="s">
        <v>29</v>
      </c>
      <c r="D10" s="31" t="s">
        <v>15</v>
      </c>
      <c r="E10" s="31" t="s">
        <v>15</v>
      </c>
      <c r="F10" s="31" t="s">
        <v>15</v>
      </c>
      <c r="G10" s="32" t="s">
        <v>64</v>
      </c>
      <c r="H10" s="118">
        <v>96500</v>
      </c>
      <c r="I10" s="113">
        <v>129900</v>
      </c>
      <c r="J10" s="104">
        <v>123728.51</v>
      </c>
      <c r="K10" s="29"/>
    </row>
    <row r="11" spans="1:11" s="22" customFormat="1" ht="15" customHeight="1" x14ac:dyDescent="0.2">
      <c r="A11" s="30"/>
      <c r="B11" s="30"/>
      <c r="C11" s="38" t="s">
        <v>31</v>
      </c>
      <c r="D11" s="31" t="s">
        <v>15</v>
      </c>
      <c r="E11" s="31" t="s">
        <v>15</v>
      </c>
      <c r="F11" s="31" t="s">
        <v>15</v>
      </c>
      <c r="G11" s="32" t="s">
        <v>36</v>
      </c>
      <c r="H11" s="118">
        <v>80000</v>
      </c>
      <c r="I11" s="113">
        <v>37026</v>
      </c>
      <c r="J11" s="104">
        <v>5235.46</v>
      </c>
      <c r="K11" s="37"/>
    </row>
    <row r="12" spans="1:11" s="22" customFormat="1" ht="15" customHeight="1" x14ac:dyDescent="0.2">
      <c r="A12" s="30"/>
      <c r="B12" s="30"/>
      <c r="C12" s="38" t="s">
        <v>33</v>
      </c>
      <c r="D12" s="31" t="s">
        <v>15</v>
      </c>
      <c r="E12" s="31" t="s">
        <v>15</v>
      </c>
      <c r="F12" s="31" t="s">
        <v>15</v>
      </c>
      <c r="G12" s="32" t="s">
        <v>38</v>
      </c>
      <c r="H12" s="118">
        <v>40000</v>
      </c>
      <c r="I12" s="113">
        <v>60000</v>
      </c>
      <c r="J12" s="104">
        <v>40617.730000000003</v>
      </c>
      <c r="K12" s="29"/>
    </row>
    <row r="13" spans="1:11" s="22" customFormat="1" ht="15" customHeight="1" x14ac:dyDescent="0.2">
      <c r="A13" s="30"/>
      <c r="B13" s="30"/>
      <c r="C13" s="38" t="s">
        <v>35</v>
      </c>
      <c r="D13" s="31" t="s">
        <v>15</v>
      </c>
      <c r="E13" s="31" t="s">
        <v>15</v>
      </c>
      <c r="F13" s="31" t="s">
        <v>15</v>
      </c>
      <c r="G13" s="32" t="s">
        <v>40</v>
      </c>
      <c r="H13" s="118">
        <v>0</v>
      </c>
      <c r="I13" s="113">
        <v>0</v>
      </c>
      <c r="J13" s="104">
        <v>0</v>
      </c>
      <c r="K13" s="29"/>
    </row>
    <row r="14" spans="1:11" s="22" customFormat="1" ht="15" customHeight="1" x14ac:dyDescent="0.2">
      <c r="A14" s="30"/>
      <c r="B14" s="30"/>
      <c r="C14" s="39" t="s">
        <v>37</v>
      </c>
      <c r="D14" s="98" t="s">
        <v>15</v>
      </c>
      <c r="E14" s="98" t="s">
        <v>15</v>
      </c>
      <c r="F14" s="98" t="s">
        <v>15</v>
      </c>
      <c r="G14" s="40" t="s">
        <v>65</v>
      </c>
      <c r="H14" s="118">
        <v>0</v>
      </c>
      <c r="I14" s="113">
        <v>0</v>
      </c>
      <c r="J14" s="104">
        <v>0</v>
      </c>
      <c r="K14" s="29"/>
    </row>
    <row r="15" spans="1:11" s="22" customFormat="1" ht="15" customHeight="1" x14ac:dyDescent="0.2">
      <c r="A15" s="30"/>
      <c r="B15" s="136" t="s">
        <v>235</v>
      </c>
      <c r="C15" s="137"/>
      <c r="D15" s="137"/>
      <c r="E15" s="137"/>
      <c r="F15" s="137"/>
      <c r="G15" s="138"/>
      <c r="H15" s="114">
        <f>+SUM(H4:H14)</f>
        <v>79577805</v>
      </c>
      <c r="I15" s="114">
        <f>+SUM(I4:I14)</f>
        <v>58000000</v>
      </c>
      <c r="J15" s="70">
        <f>+SUM(J4:J14)</f>
        <v>53887799.849999994</v>
      </c>
      <c r="K15" s="29"/>
    </row>
    <row r="16" spans="1:11" ht="15" customHeight="1" thickBot="1" x14ac:dyDescent="0.25">
      <c r="A16" s="50" t="s">
        <v>236</v>
      </c>
      <c r="B16" s="50"/>
      <c r="C16" s="51"/>
      <c r="D16" s="51"/>
      <c r="E16" s="51"/>
      <c r="F16" s="51"/>
      <c r="G16" s="51"/>
      <c r="H16" s="115">
        <f>+H15</f>
        <v>79577805</v>
      </c>
      <c r="I16" s="115">
        <f>+I15</f>
        <v>58000000</v>
      </c>
      <c r="J16" s="71">
        <f>+J15</f>
        <v>53887799.849999994</v>
      </c>
    </row>
    <row r="17" spans="9:9" ht="15" customHeight="1" x14ac:dyDescent="0.2">
      <c r="I17" s="55"/>
    </row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>
      <selection activeCell="H15" sqref="H15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3" width="34.85546875" style="21" customWidth="1"/>
    <col min="4" max="7" width="14.28515625" style="21" customWidth="1"/>
    <col min="8" max="8" width="23.28515625" style="21"/>
    <col min="9" max="9" width="23.28515625" style="122"/>
    <col min="10" max="16384" width="23.28515625" style="21"/>
  </cols>
  <sheetData>
    <row r="1" spans="1:9" ht="15" customHeight="1" x14ac:dyDescent="0.2">
      <c r="A1" s="79" t="s">
        <v>238</v>
      </c>
      <c r="B1" s="79"/>
      <c r="C1" s="79"/>
      <c r="D1" s="79"/>
      <c r="E1" s="79"/>
      <c r="F1" s="79"/>
      <c r="G1" s="79"/>
    </row>
    <row r="2" spans="1:9" ht="15" customHeight="1" thickBot="1" x14ac:dyDescent="0.25">
      <c r="B2" s="22"/>
      <c r="C2" s="22"/>
      <c r="G2" s="77" t="s">
        <v>2</v>
      </c>
      <c r="I2" s="124"/>
    </row>
    <row r="3" spans="1:9" ht="31.5" customHeight="1" thickBot="1" x14ac:dyDescent="0.25">
      <c r="A3" s="72" t="s">
        <v>3</v>
      </c>
      <c r="B3" s="72" t="s">
        <v>4</v>
      </c>
      <c r="C3" s="72" t="s">
        <v>8</v>
      </c>
      <c r="D3" s="73" t="s">
        <v>67</v>
      </c>
      <c r="E3" s="73" t="s">
        <v>68</v>
      </c>
      <c r="F3" s="73" t="s">
        <v>69</v>
      </c>
      <c r="G3" s="73" t="s">
        <v>70</v>
      </c>
      <c r="I3" s="125"/>
    </row>
    <row r="4" spans="1:9" s="22" customFormat="1" ht="15" customHeight="1" x14ac:dyDescent="0.2">
      <c r="A4" s="93" t="s">
        <v>233</v>
      </c>
      <c r="B4" s="22" t="s">
        <v>234</v>
      </c>
      <c r="C4" s="53" t="s">
        <v>71</v>
      </c>
      <c r="D4" s="27">
        <f>+Mapa_60!I23</f>
        <v>2259387.3199999998</v>
      </c>
      <c r="E4" s="28">
        <f>+Mapa_60!I24-Mapa_60!I23</f>
        <v>52973703.839999981</v>
      </c>
      <c r="F4" s="28">
        <f>+Mapa_61!J15</f>
        <v>53887799.849999994</v>
      </c>
      <c r="G4" s="48">
        <f>+D4+E4-F4</f>
        <v>1345291.3099999875</v>
      </c>
      <c r="I4" s="104"/>
    </row>
    <row r="5" spans="1:9" s="22" customFormat="1" ht="15" customHeight="1" x14ac:dyDescent="0.2">
      <c r="A5" s="93"/>
      <c r="B5" s="30"/>
      <c r="C5" s="32" t="s">
        <v>72</v>
      </c>
      <c r="D5" s="41">
        <v>270634.32</v>
      </c>
      <c r="E5" s="42">
        <v>2208437.13</v>
      </c>
      <c r="F5" s="42">
        <v>2342766.7400000002</v>
      </c>
      <c r="G5" s="34">
        <f>+D5+E5-F5</f>
        <v>136304.7099999995</v>
      </c>
      <c r="I5" s="104"/>
    </row>
    <row r="6" spans="1:9" s="22" customFormat="1" ht="15" customHeight="1" x14ac:dyDescent="0.2">
      <c r="A6" s="30"/>
      <c r="B6" s="43" t="s">
        <v>235</v>
      </c>
      <c r="C6" s="46"/>
      <c r="D6" s="70">
        <f>+D4+D5</f>
        <v>2530021.6399999997</v>
      </c>
      <c r="E6" s="70">
        <f>+E4+E5</f>
        <v>55182140.969999984</v>
      </c>
      <c r="F6" s="70">
        <f>+F4+F5</f>
        <v>56230566.589999996</v>
      </c>
      <c r="G6" s="70">
        <f>+G4+G5</f>
        <v>1481596.019999987</v>
      </c>
      <c r="I6" s="127"/>
    </row>
    <row r="7" spans="1:9" ht="15" customHeight="1" thickBot="1" x14ac:dyDescent="0.25">
      <c r="A7" s="50" t="s">
        <v>236</v>
      </c>
      <c r="B7" s="50"/>
      <c r="C7" s="51"/>
      <c r="D7" s="71">
        <f>+D6</f>
        <v>2530021.6399999997</v>
      </c>
      <c r="E7" s="71">
        <f>+E6</f>
        <v>55182140.969999984</v>
      </c>
      <c r="F7" s="71">
        <f>+F6</f>
        <v>56230566.589999996</v>
      </c>
      <c r="G7" s="71">
        <f>+G6</f>
        <v>1481596.019999987</v>
      </c>
      <c r="I7" s="127"/>
    </row>
    <row r="11" spans="1:9" ht="15" customHeight="1" x14ac:dyDescent="0.2">
      <c r="D11" s="5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workbookViewId="0">
      <selection activeCell="J8" sqref="J8"/>
    </sheetView>
  </sheetViews>
  <sheetFormatPr defaultColWidth="23.28515625" defaultRowHeight="10.199999999999999" x14ac:dyDescent="0.2"/>
  <cols>
    <col min="1" max="1" width="20.28515625" style="21" customWidth="1"/>
    <col min="2" max="2" width="18.28515625" style="21" customWidth="1"/>
    <col min="3" max="5" width="7.28515625" style="21" customWidth="1"/>
    <col min="6" max="6" width="34.85546875" style="21" customWidth="1"/>
    <col min="7" max="9" width="14.28515625" style="21" customWidth="1"/>
    <col min="10" max="16384" width="23.28515625" style="21"/>
  </cols>
  <sheetData>
    <row r="1" spans="1:10" ht="15" customHeight="1" x14ac:dyDescent="0.2">
      <c r="A1" s="79" t="s">
        <v>239</v>
      </c>
      <c r="B1" s="79"/>
      <c r="C1" s="79"/>
      <c r="D1" s="79"/>
      <c r="E1" s="79"/>
      <c r="F1" s="79"/>
      <c r="G1" s="79"/>
      <c r="H1" s="79"/>
      <c r="I1" s="79"/>
    </row>
    <row r="2" spans="1:10" ht="15" customHeight="1" thickBot="1" x14ac:dyDescent="0.25">
      <c r="B2" s="22"/>
      <c r="C2" s="22"/>
      <c r="D2" s="22"/>
      <c r="E2" s="22"/>
      <c r="F2" s="22"/>
      <c r="I2" s="77" t="s">
        <v>2</v>
      </c>
    </row>
    <row r="3" spans="1:10" ht="31.5" customHeight="1" thickBot="1" x14ac:dyDescent="0.25">
      <c r="A3" s="72" t="s">
        <v>3</v>
      </c>
      <c r="B3" s="72" t="s">
        <v>4</v>
      </c>
      <c r="C3" s="72" t="s">
        <v>5</v>
      </c>
      <c r="D3" s="73" t="s">
        <v>6</v>
      </c>
      <c r="E3" s="72" t="s">
        <v>7</v>
      </c>
      <c r="F3" s="72" t="s">
        <v>8</v>
      </c>
      <c r="G3" s="73" t="s">
        <v>9</v>
      </c>
      <c r="H3" s="73" t="s">
        <v>10</v>
      </c>
      <c r="I3" s="73" t="s">
        <v>11</v>
      </c>
    </row>
    <row r="4" spans="1:10" s="22" customFormat="1" ht="15" customHeight="1" x14ac:dyDescent="0.2">
      <c r="A4" s="93" t="s">
        <v>240</v>
      </c>
      <c r="B4" s="21" t="s">
        <v>241</v>
      </c>
      <c r="C4" s="24" t="s">
        <v>14</v>
      </c>
      <c r="D4" s="25" t="s">
        <v>15</v>
      </c>
      <c r="E4" s="25" t="s">
        <v>15</v>
      </c>
      <c r="F4" s="26" t="s">
        <v>16</v>
      </c>
      <c r="G4" s="110">
        <v>0</v>
      </c>
      <c r="H4" s="111">
        <v>0</v>
      </c>
      <c r="I4" s="28">
        <v>0</v>
      </c>
      <c r="J4" s="29"/>
    </row>
    <row r="5" spans="1:10" s="22" customFormat="1" ht="15" customHeight="1" x14ac:dyDescent="0.2">
      <c r="A5" s="91"/>
      <c r="B5" s="30"/>
      <c r="C5" s="52" t="s">
        <v>17</v>
      </c>
      <c r="D5" s="31" t="s">
        <v>15</v>
      </c>
      <c r="E5" s="31" t="s">
        <v>15</v>
      </c>
      <c r="F5" s="32" t="s">
        <v>18</v>
      </c>
      <c r="G5" s="118">
        <v>0</v>
      </c>
      <c r="H5" s="113">
        <v>0</v>
      </c>
      <c r="I5" s="104">
        <v>0</v>
      </c>
    </row>
    <row r="6" spans="1:10" s="22" customFormat="1" ht="15" customHeight="1" x14ac:dyDescent="0.2">
      <c r="A6" s="91"/>
      <c r="B6" s="30"/>
      <c r="C6" s="38" t="s">
        <v>19</v>
      </c>
      <c r="D6" s="31" t="s">
        <v>15</v>
      </c>
      <c r="E6" s="31" t="s">
        <v>15</v>
      </c>
      <c r="F6" s="32" t="s">
        <v>20</v>
      </c>
      <c r="G6" s="118">
        <v>0</v>
      </c>
      <c r="H6" s="113">
        <v>0</v>
      </c>
      <c r="I6" s="104">
        <v>0</v>
      </c>
      <c r="J6" s="29"/>
    </row>
    <row r="7" spans="1:10" s="22" customFormat="1" ht="15" customHeight="1" x14ac:dyDescent="0.2">
      <c r="A7" s="91"/>
      <c r="B7" s="30"/>
      <c r="C7" s="38" t="s">
        <v>21</v>
      </c>
      <c r="D7" s="31" t="s">
        <v>15</v>
      </c>
      <c r="E7" s="31" t="s">
        <v>15</v>
      </c>
      <c r="F7" s="32" t="s">
        <v>22</v>
      </c>
      <c r="G7" s="118">
        <v>2726800</v>
      </c>
      <c r="H7" s="113">
        <v>2726800</v>
      </c>
      <c r="I7" s="104">
        <v>2780494.6900000004</v>
      </c>
      <c r="J7" s="29"/>
    </row>
    <row r="8" spans="1:10" s="22" customFormat="1" ht="15" customHeight="1" x14ac:dyDescent="0.2">
      <c r="A8" s="30"/>
      <c r="B8" s="30"/>
      <c r="C8" s="38" t="s">
        <v>23</v>
      </c>
      <c r="D8" s="31" t="s">
        <v>15</v>
      </c>
      <c r="E8" s="31" t="s">
        <v>15</v>
      </c>
      <c r="F8" s="32" t="s">
        <v>24</v>
      </c>
      <c r="G8" s="118">
        <v>0</v>
      </c>
      <c r="H8" s="113">
        <v>0</v>
      </c>
      <c r="I8" s="104">
        <v>0</v>
      </c>
      <c r="J8" s="29"/>
    </row>
    <row r="9" spans="1:10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2" t="s">
        <v>26</v>
      </c>
      <c r="G9" s="118">
        <v>0</v>
      </c>
      <c r="H9" s="113">
        <v>0</v>
      </c>
      <c r="I9" s="104">
        <v>0</v>
      </c>
      <c r="J9" s="29"/>
    </row>
    <row r="10" spans="1:10" s="22" customFormat="1" ht="15" customHeight="1" x14ac:dyDescent="0.2">
      <c r="A10" s="30"/>
      <c r="B10" s="30"/>
      <c r="C10" s="38"/>
      <c r="D10" s="31"/>
      <c r="E10" s="31"/>
      <c r="F10" s="35" t="s">
        <v>27</v>
      </c>
      <c r="G10" s="118">
        <v>0</v>
      </c>
      <c r="H10" s="113">
        <v>0</v>
      </c>
      <c r="I10" s="104">
        <v>0</v>
      </c>
      <c r="J10" s="29"/>
    </row>
    <row r="11" spans="1:10" s="22" customFormat="1" ht="15" customHeight="1" x14ac:dyDescent="0.2">
      <c r="A11" s="30"/>
      <c r="B11" s="30"/>
      <c r="C11" s="38"/>
      <c r="D11" s="31"/>
      <c r="E11" s="31"/>
      <c r="F11" s="36" t="s">
        <v>28</v>
      </c>
      <c r="G11" s="118">
        <v>0</v>
      </c>
      <c r="H11" s="113">
        <v>0</v>
      </c>
      <c r="I11" s="104">
        <v>0</v>
      </c>
      <c r="J11" s="29"/>
    </row>
    <row r="12" spans="1:10" s="22" customFormat="1" ht="15" customHeight="1" x14ac:dyDescent="0.2">
      <c r="A12" s="30"/>
      <c r="B12" s="30"/>
      <c r="C12" s="38" t="s">
        <v>29</v>
      </c>
      <c r="D12" s="31" t="s">
        <v>15</v>
      </c>
      <c r="E12" s="31" t="s">
        <v>15</v>
      </c>
      <c r="F12" s="32" t="s">
        <v>30</v>
      </c>
      <c r="G12" s="118">
        <v>100</v>
      </c>
      <c r="H12" s="113">
        <v>100</v>
      </c>
      <c r="I12" s="104">
        <v>0</v>
      </c>
      <c r="J12" s="29"/>
    </row>
    <row r="13" spans="1:10" s="22" customFormat="1" ht="15" customHeight="1" x14ac:dyDescent="0.2">
      <c r="A13" s="30"/>
      <c r="B13" s="30"/>
      <c r="C13" s="38" t="s">
        <v>31</v>
      </c>
      <c r="D13" s="31" t="s">
        <v>15</v>
      </c>
      <c r="E13" s="31" t="s">
        <v>15</v>
      </c>
      <c r="F13" s="32" t="s">
        <v>32</v>
      </c>
      <c r="G13" s="118">
        <v>5000</v>
      </c>
      <c r="H13" s="113">
        <v>5000</v>
      </c>
      <c r="I13" s="104">
        <v>7652.14</v>
      </c>
      <c r="J13" s="37"/>
    </row>
    <row r="14" spans="1:10" s="22" customFormat="1" ht="15" customHeight="1" x14ac:dyDescent="0.2">
      <c r="A14" s="30"/>
      <c r="B14" s="30"/>
      <c r="C14" s="38" t="s">
        <v>33</v>
      </c>
      <c r="D14" s="31" t="s">
        <v>15</v>
      </c>
      <c r="E14" s="31" t="s">
        <v>15</v>
      </c>
      <c r="F14" s="32" t="s">
        <v>34</v>
      </c>
      <c r="G14" s="118">
        <v>0</v>
      </c>
      <c r="H14" s="113">
        <v>0</v>
      </c>
      <c r="I14" s="104">
        <v>0</v>
      </c>
      <c r="J14" s="37"/>
    </row>
    <row r="15" spans="1:10" s="22" customFormat="1" ht="15" customHeight="1" x14ac:dyDescent="0.2">
      <c r="A15" s="30"/>
      <c r="B15" s="30"/>
      <c r="C15" s="38" t="s">
        <v>35</v>
      </c>
      <c r="D15" s="31" t="s">
        <v>15</v>
      </c>
      <c r="E15" s="31" t="s">
        <v>15</v>
      </c>
      <c r="F15" s="32" t="s">
        <v>36</v>
      </c>
      <c r="G15" s="118">
        <v>530000</v>
      </c>
      <c r="H15" s="113">
        <v>530000</v>
      </c>
      <c r="I15" s="104">
        <v>530000</v>
      </c>
      <c r="J15" s="37"/>
    </row>
    <row r="16" spans="1:10" s="22" customFormat="1" ht="15" customHeight="1" x14ac:dyDescent="0.2">
      <c r="A16" s="30"/>
      <c r="B16" s="30"/>
      <c r="C16" s="38"/>
      <c r="D16" s="31"/>
      <c r="E16" s="31"/>
      <c r="F16" s="35" t="s">
        <v>27</v>
      </c>
      <c r="G16" s="118">
        <v>530000</v>
      </c>
      <c r="H16" s="113">
        <v>530000</v>
      </c>
      <c r="I16" s="104">
        <v>530000</v>
      </c>
      <c r="J16" s="37"/>
    </row>
    <row r="17" spans="1:10" s="22" customFormat="1" ht="15" customHeight="1" x14ac:dyDescent="0.2">
      <c r="A17" s="30"/>
      <c r="B17" s="30"/>
      <c r="C17" s="38"/>
      <c r="D17" s="31"/>
      <c r="E17" s="31"/>
      <c r="F17" s="36" t="s">
        <v>28</v>
      </c>
      <c r="G17" s="118">
        <v>0</v>
      </c>
      <c r="H17" s="113">
        <v>0</v>
      </c>
      <c r="I17" s="104">
        <v>0</v>
      </c>
      <c r="J17" s="37"/>
    </row>
    <row r="18" spans="1:10" s="22" customFormat="1" ht="15" customHeight="1" x14ac:dyDescent="0.2">
      <c r="A18" s="30"/>
      <c r="B18" s="30"/>
      <c r="C18" s="38" t="s">
        <v>37</v>
      </c>
      <c r="D18" s="31" t="s">
        <v>15</v>
      </c>
      <c r="E18" s="31" t="s">
        <v>15</v>
      </c>
      <c r="F18" s="32" t="s">
        <v>38</v>
      </c>
      <c r="G18" s="118">
        <v>0</v>
      </c>
      <c r="H18" s="113">
        <v>0</v>
      </c>
      <c r="I18" s="104">
        <v>0</v>
      </c>
      <c r="J18" s="37"/>
    </row>
    <row r="19" spans="1:10" s="22" customFormat="1" ht="15" customHeight="1" x14ac:dyDescent="0.2">
      <c r="A19" s="30"/>
      <c r="B19" s="30"/>
      <c r="C19" s="38" t="s">
        <v>39</v>
      </c>
      <c r="D19" s="31" t="s">
        <v>15</v>
      </c>
      <c r="E19" s="31" t="s">
        <v>15</v>
      </c>
      <c r="F19" s="32" t="s">
        <v>40</v>
      </c>
      <c r="G19" s="118">
        <v>0</v>
      </c>
      <c r="H19" s="113">
        <v>0</v>
      </c>
      <c r="I19" s="104">
        <v>0</v>
      </c>
      <c r="J19" s="37"/>
    </row>
    <row r="20" spans="1:10" s="22" customFormat="1" ht="15" customHeight="1" x14ac:dyDescent="0.2">
      <c r="A20" s="30"/>
      <c r="B20" s="30"/>
      <c r="C20" s="38" t="s">
        <v>41</v>
      </c>
      <c r="D20" s="31" t="s">
        <v>15</v>
      </c>
      <c r="E20" s="31" t="s">
        <v>15</v>
      </c>
      <c r="F20" s="32" t="s">
        <v>42</v>
      </c>
      <c r="G20" s="118">
        <v>0</v>
      </c>
      <c r="H20" s="113">
        <v>0</v>
      </c>
      <c r="I20" s="104">
        <v>0</v>
      </c>
      <c r="J20" s="37"/>
    </row>
    <row r="21" spans="1:10" s="22" customFormat="1" ht="15" customHeight="1" x14ac:dyDescent="0.2">
      <c r="A21" s="30"/>
      <c r="B21" s="30"/>
      <c r="C21" s="38" t="s">
        <v>43</v>
      </c>
      <c r="D21" s="31" t="s">
        <v>15</v>
      </c>
      <c r="E21" s="31" t="s">
        <v>15</v>
      </c>
      <c r="F21" s="32" t="s">
        <v>44</v>
      </c>
      <c r="G21" s="118">
        <v>0</v>
      </c>
      <c r="H21" s="113">
        <v>0</v>
      </c>
      <c r="I21" s="104">
        <v>0</v>
      </c>
      <c r="J21" s="29"/>
    </row>
    <row r="22" spans="1:10" s="22" customFormat="1" ht="15" customHeight="1" x14ac:dyDescent="0.2">
      <c r="A22" s="30"/>
      <c r="B22" s="30"/>
      <c r="C22" s="38" t="s">
        <v>45</v>
      </c>
      <c r="D22" s="31" t="s">
        <v>15</v>
      </c>
      <c r="E22" s="31" t="s">
        <v>15</v>
      </c>
      <c r="F22" s="32" t="s">
        <v>46</v>
      </c>
      <c r="G22" s="118">
        <v>1000</v>
      </c>
      <c r="H22" s="113">
        <v>1000</v>
      </c>
      <c r="I22" s="104">
        <v>0</v>
      </c>
      <c r="J22" s="29"/>
    </row>
    <row r="23" spans="1:10" s="22" customFormat="1" ht="15" customHeight="1" x14ac:dyDescent="0.2">
      <c r="A23" s="30"/>
      <c r="B23" s="30"/>
      <c r="C23" s="39" t="s">
        <v>47</v>
      </c>
      <c r="D23" s="98" t="s">
        <v>15</v>
      </c>
      <c r="E23" s="98" t="s">
        <v>15</v>
      </c>
      <c r="F23" s="40" t="s">
        <v>48</v>
      </c>
      <c r="G23" s="118">
        <v>0</v>
      </c>
      <c r="H23" s="113">
        <v>3115380</v>
      </c>
      <c r="I23" s="104">
        <v>3115380.16</v>
      </c>
      <c r="J23" s="29"/>
    </row>
    <row r="24" spans="1:10" s="22" customFormat="1" ht="15" customHeight="1" x14ac:dyDescent="0.2">
      <c r="A24" s="30"/>
      <c r="B24" s="136" t="s">
        <v>242</v>
      </c>
      <c r="C24" s="137"/>
      <c r="D24" s="137"/>
      <c r="E24" s="137"/>
      <c r="F24" s="138"/>
      <c r="G24" s="114">
        <f>+SUM(G4:G23)-G16-G17-G10-G11</f>
        <v>3262900</v>
      </c>
      <c r="H24" s="114">
        <f>+SUM(H4:H23)-H16-H17-H10-H11</f>
        <v>6378280</v>
      </c>
      <c r="I24" s="70">
        <f>+SUM(I4:I23)-I16-I17-I10-I11</f>
        <v>6433526.9900000002</v>
      </c>
      <c r="J24" s="29"/>
    </row>
    <row r="25" spans="1:10" ht="15" customHeight="1" thickBot="1" x14ac:dyDescent="0.25">
      <c r="A25" s="50" t="s">
        <v>243</v>
      </c>
      <c r="B25" s="50"/>
      <c r="C25" s="51"/>
      <c r="D25" s="51"/>
      <c r="E25" s="51"/>
      <c r="F25" s="51"/>
      <c r="G25" s="115">
        <f>+G24</f>
        <v>3262900</v>
      </c>
      <c r="H25" s="115">
        <f>+H24</f>
        <v>6378280</v>
      </c>
      <c r="I25" s="71">
        <f>+I24</f>
        <v>6433526.9900000002</v>
      </c>
    </row>
    <row r="26" spans="1:10" ht="15" customHeight="1" x14ac:dyDescent="0.2"/>
    <row r="27" spans="1:10" ht="15" customHeight="1" x14ac:dyDescent="0.2">
      <c r="C27" s="130"/>
      <c r="D27" s="122"/>
      <c r="E27" s="122"/>
      <c r="F27" s="122"/>
      <c r="G27" s="131"/>
      <c r="H27" s="131"/>
      <c r="I27" s="131"/>
      <c r="J27" s="122"/>
    </row>
    <row r="28" spans="1:10" ht="15" customHeight="1" x14ac:dyDescent="0.2">
      <c r="C28" s="130"/>
      <c r="D28" s="122"/>
      <c r="E28" s="122"/>
      <c r="F28" s="122"/>
      <c r="G28" s="131"/>
      <c r="H28" s="131"/>
      <c r="I28" s="131"/>
      <c r="J28" s="122"/>
    </row>
    <row r="29" spans="1:10" ht="15" customHeight="1" x14ac:dyDescent="0.2">
      <c r="C29" s="107"/>
      <c r="D29" s="122"/>
      <c r="E29" s="122"/>
      <c r="F29" s="122"/>
      <c r="G29" s="131"/>
      <c r="H29" s="131"/>
      <c r="I29" s="131"/>
      <c r="J29" s="122"/>
    </row>
    <row r="30" spans="1:10" ht="15" customHeight="1" x14ac:dyDescent="0.2">
      <c r="C30" s="107"/>
      <c r="D30" s="122"/>
      <c r="E30" s="122"/>
      <c r="F30" s="122"/>
      <c r="G30" s="131"/>
      <c r="H30" s="131"/>
      <c r="I30" s="131"/>
      <c r="J30" s="122"/>
    </row>
    <row r="31" spans="1:10" ht="15" customHeight="1" x14ac:dyDescent="0.2">
      <c r="C31" s="107"/>
      <c r="D31" s="122"/>
      <c r="E31" s="122"/>
      <c r="F31" s="122"/>
      <c r="G31" s="131"/>
      <c r="H31" s="131"/>
      <c r="I31" s="131"/>
      <c r="J31" s="122"/>
    </row>
    <row r="32" spans="1:10" ht="15" customHeight="1" x14ac:dyDescent="0.2">
      <c r="C32" s="107"/>
      <c r="D32" s="122"/>
      <c r="E32" s="122"/>
      <c r="F32" s="122"/>
      <c r="G32" s="131"/>
      <c r="H32" s="131"/>
      <c r="I32" s="131"/>
      <c r="J32" s="122"/>
    </row>
    <row r="33" spans="3:10" ht="15" customHeight="1" x14ac:dyDescent="0.2">
      <c r="C33" s="107"/>
      <c r="D33" s="122"/>
      <c r="E33" s="122"/>
      <c r="F33" s="122"/>
      <c r="G33" s="131"/>
      <c r="H33" s="131"/>
      <c r="I33" s="131"/>
      <c r="J33" s="122"/>
    </row>
    <row r="34" spans="3:10" ht="15" customHeight="1" x14ac:dyDescent="0.2">
      <c r="C34" s="107"/>
      <c r="D34" s="122"/>
      <c r="E34" s="122"/>
      <c r="F34" s="122"/>
      <c r="G34" s="131"/>
      <c r="H34" s="131"/>
      <c r="I34" s="131"/>
      <c r="J34" s="122"/>
    </row>
    <row r="35" spans="3:10" ht="15" customHeight="1" x14ac:dyDescent="0.2">
      <c r="C35" s="107"/>
      <c r="D35" s="122"/>
      <c r="E35" s="122"/>
      <c r="F35" s="122"/>
      <c r="G35" s="131"/>
      <c r="H35" s="131"/>
      <c r="I35" s="131"/>
      <c r="J35" s="122"/>
    </row>
    <row r="36" spans="3:10" ht="15" customHeight="1" x14ac:dyDescent="0.2">
      <c r="C36" s="107"/>
      <c r="D36" s="122"/>
      <c r="E36" s="122"/>
      <c r="F36" s="122"/>
      <c r="G36" s="131"/>
      <c r="H36" s="131"/>
      <c r="I36" s="131"/>
      <c r="J36" s="122"/>
    </row>
    <row r="37" spans="3:10" ht="15" customHeight="1" x14ac:dyDescent="0.2">
      <c r="C37" s="107"/>
      <c r="D37" s="122"/>
      <c r="E37" s="122"/>
      <c r="F37" s="122"/>
      <c r="G37" s="131"/>
      <c r="H37" s="131"/>
      <c r="I37" s="131"/>
      <c r="J37" s="122"/>
    </row>
    <row r="38" spans="3:10" ht="15" customHeight="1" x14ac:dyDescent="0.2">
      <c r="C38" s="107"/>
      <c r="D38" s="122"/>
      <c r="E38" s="122"/>
      <c r="F38" s="122"/>
      <c r="G38" s="131"/>
      <c r="H38" s="131"/>
      <c r="I38" s="131"/>
      <c r="J38" s="122"/>
    </row>
    <row r="39" spans="3:10" ht="15" customHeight="1" x14ac:dyDescent="0.2">
      <c r="C39" s="107"/>
      <c r="D39" s="122"/>
      <c r="E39" s="122"/>
      <c r="F39" s="122"/>
      <c r="G39" s="131"/>
      <c r="H39" s="131"/>
      <c r="I39" s="131"/>
      <c r="J39" s="122"/>
    </row>
    <row r="40" spans="3:10" ht="15" customHeight="1" x14ac:dyDescent="0.2">
      <c r="C40" s="107"/>
      <c r="D40" s="122"/>
      <c r="E40" s="122"/>
      <c r="F40" s="122"/>
      <c r="G40" s="131"/>
      <c r="H40" s="131"/>
      <c r="I40" s="131"/>
      <c r="J40" s="122"/>
    </row>
    <row r="41" spans="3:10" ht="15" customHeight="1" x14ac:dyDescent="0.2">
      <c r="C41" s="107"/>
      <c r="D41" s="122"/>
      <c r="E41" s="122"/>
      <c r="F41" s="122"/>
      <c r="G41" s="131"/>
      <c r="H41" s="131"/>
      <c r="I41" s="131"/>
      <c r="J41" s="122"/>
    </row>
    <row r="42" spans="3:10" ht="15" customHeight="1" x14ac:dyDescent="0.2">
      <c r="C42" s="107"/>
      <c r="D42" s="122"/>
      <c r="E42" s="122"/>
      <c r="F42" s="122"/>
      <c r="G42" s="131"/>
      <c r="H42" s="131"/>
      <c r="I42" s="131"/>
      <c r="J42" s="122"/>
    </row>
    <row r="43" spans="3:10" ht="15" customHeight="1" x14ac:dyDescent="0.2">
      <c r="C43" s="107"/>
      <c r="D43" s="122"/>
      <c r="E43" s="122"/>
      <c r="F43" s="122"/>
      <c r="G43" s="131"/>
      <c r="H43" s="131"/>
      <c r="I43" s="131"/>
      <c r="J43" s="122"/>
    </row>
    <row r="44" spans="3:10" ht="15" customHeight="1" x14ac:dyDescent="0.2">
      <c r="C44" s="107"/>
      <c r="D44" s="122"/>
      <c r="E44" s="122"/>
      <c r="F44" s="122"/>
      <c r="G44" s="131"/>
      <c r="H44" s="131"/>
      <c r="I44" s="131"/>
      <c r="J44" s="122"/>
    </row>
    <row r="45" spans="3:10" ht="15" customHeight="1" x14ac:dyDescent="0.2">
      <c r="C45" s="107"/>
      <c r="D45" s="122"/>
      <c r="E45" s="122"/>
      <c r="F45" s="122"/>
      <c r="G45" s="131"/>
      <c r="H45" s="131"/>
      <c r="I45" s="131"/>
      <c r="J45" s="122"/>
    </row>
    <row r="46" spans="3:10" ht="15" customHeight="1" x14ac:dyDescent="0.2">
      <c r="C46" s="107"/>
      <c r="D46" s="122"/>
      <c r="E46" s="122"/>
      <c r="F46" s="122"/>
      <c r="G46" s="131"/>
      <c r="H46" s="131"/>
      <c r="I46" s="131"/>
      <c r="J46" s="122"/>
    </row>
    <row r="47" spans="3:10" x14ac:dyDescent="0.2">
      <c r="C47" s="122"/>
      <c r="D47" s="122"/>
      <c r="E47" s="122"/>
      <c r="F47" s="122"/>
      <c r="G47" s="134"/>
      <c r="H47" s="134"/>
      <c r="I47" s="134"/>
      <c r="J47" s="122"/>
    </row>
    <row r="48" spans="3:10" ht="15" customHeight="1" x14ac:dyDescent="0.2">
      <c r="C48" s="122"/>
      <c r="D48" s="122"/>
      <c r="E48" s="122"/>
      <c r="F48" s="122"/>
      <c r="G48" s="122"/>
      <c r="H48" s="122"/>
      <c r="I48" s="135"/>
      <c r="J48" s="122"/>
    </row>
    <row r="49" spans="3:10" x14ac:dyDescent="0.2">
      <c r="C49" s="122"/>
      <c r="D49" s="122"/>
      <c r="E49" s="122"/>
      <c r="F49" s="122"/>
      <c r="G49" s="122"/>
      <c r="H49" s="122"/>
      <c r="I49" s="135"/>
      <c r="J49" s="122"/>
    </row>
    <row r="50" spans="3:10" x14ac:dyDescent="0.2">
      <c r="C50" s="122"/>
      <c r="D50" s="122"/>
      <c r="E50" s="122"/>
      <c r="F50" s="122"/>
      <c r="G50" s="122"/>
      <c r="H50" s="122"/>
      <c r="I50" s="122"/>
      <c r="J50" s="122"/>
    </row>
    <row r="51" spans="3:10" x14ac:dyDescent="0.2">
      <c r="C51" s="122"/>
      <c r="D51" s="122"/>
      <c r="E51" s="122"/>
      <c r="F51" s="122"/>
      <c r="G51" s="122"/>
      <c r="H51" s="122"/>
      <c r="I51" s="122"/>
      <c r="J51" s="122"/>
    </row>
  </sheetData>
  <mergeCells count="1">
    <mergeCell ref="B24:F24"/>
  </mergeCells>
  <pageMargins left="0.7" right="0.7" top="0.75" bottom="0.75" header="0.3" footer="0.3"/>
  <ignoredErrors>
    <ignoredError sqref="C4:E23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workbookViewId="0">
      <selection activeCell="I23" sqref="I23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6" width="7.28515625" style="21" customWidth="1"/>
    <col min="7" max="7" width="34.85546875" style="21" customWidth="1"/>
    <col min="8" max="10" width="14.28515625" style="21" customWidth="1"/>
    <col min="11" max="16384" width="23.28515625" style="21"/>
  </cols>
  <sheetData>
    <row r="1" spans="1:11" ht="15" customHeight="1" x14ac:dyDescent="0.2">
      <c r="A1" s="79" t="s">
        <v>244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ht="15" customHeight="1" thickBot="1" x14ac:dyDescent="0.25">
      <c r="B2" s="22"/>
      <c r="C2" s="22"/>
      <c r="D2" s="22"/>
      <c r="E2" s="22"/>
      <c r="F2" s="22"/>
      <c r="G2" s="22"/>
      <c r="J2" s="77" t="s">
        <v>2</v>
      </c>
    </row>
    <row r="3" spans="1:11" ht="31.5" customHeight="1" thickBot="1" x14ac:dyDescent="0.25">
      <c r="A3" s="72" t="s">
        <v>3</v>
      </c>
      <c r="B3" s="72" t="s">
        <v>4</v>
      </c>
      <c r="C3" s="72" t="s">
        <v>52</v>
      </c>
      <c r="D3" s="73" t="s">
        <v>53</v>
      </c>
      <c r="E3" s="72" t="s">
        <v>54</v>
      </c>
      <c r="F3" s="72" t="s">
        <v>55</v>
      </c>
      <c r="G3" s="72" t="s">
        <v>8</v>
      </c>
      <c r="H3" s="73" t="s">
        <v>56</v>
      </c>
      <c r="I3" s="73" t="s">
        <v>57</v>
      </c>
      <c r="J3" s="73" t="s">
        <v>58</v>
      </c>
    </row>
    <row r="4" spans="1:11" s="22" customFormat="1" ht="15" customHeight="1" x14ac:dyDescent="0.2">
      <c r="A4" s="93" t="s">
        <v>240</v>
      </c>
      <c r="B4" s="21" t="s">
        <v>241</v>
      </c>
      <c r="C4" s="24" t="s">
        <v>14</v>
      </c>
      <c r="D4" s="25" t="s">
        <v>15</v>
      </c>
      <c r="E4" s="25" t="s">
        <v>15</v>
      </c>
      <c r="F4" s="25" t="s">
        <v>15</v>
      </c>
      <c r="G4" s="26" t="s">
        <v>59</v>
      </c>
      <c r="H4" s="110">
        <v>171400</v>
      </c>
      <c r="I4" s="111">
        <v>178870</v>
      </c>
      <c r="J4" s="28">
        <v>171184.26999999996</v>
      </c>
      <c r="K4" s="29"/>
    </row>
    <row r="5" spans="1:11" s="22" customFormat="1" ht="15" customHeight="1" x14ac:dyDescent="0.2">
      <c r="A5" s="93"/>
      <c r="B5" s="30"/>
      <c r="C5" s="52" t="s">
        <v>17</v>
      </c>
      <c r="D5" s="31" t="s">
        <v>15</v>
      </c>
      <c r="E5" s="31" t="s">
        <v>15</v>
      </c>
      <c r="F5" s="31" t="s">
        <v>15</v>
      </c>
      <c r="G5" s="32" t="s">
        <v>60</v>
      </c>
      <c r="H5" s="118">
        <v>1766350</v>
      </c>
      <c r="I5" s="113">
        <v>2045324</v>
      </c>
      <c r="J5" s="104">
        <v>1621597.3100000003</v>
      </c>
    </row>
    <row r="6" spans="1:11" s="22" customFormat="1" ht="15" customHeight="1" x14ac:dyDescent="0.2">
      <c r="A6" s="93"/>
      <c r="B6" s="30"/>
      <c r="C6" s="38" t="s">
        <v>19</v>
      </c>
      <c r="D6" s="31" t="s">
        <v>15</v>
      </c>
      <c r="E6" s="31" t="s">
        <v>15</v>
      </c>
      <c r="F6" s="31" t="s">
        <v>15</v>
      </c>
      <c r="G6" s="32" t="s">
        <v>61</v>
      </c>
      <c r="H6" s="118">
        <v>0</v>
      </c>
      <c r="I6" s="113">
        <v>0</v>
      </c>
      <c r="J6" s="104">
        <v>0</v>
      </c>
      <c r="K6" s="29"/>
    </row>
    <row r="7" spans="1:11" s="22" customFormat="1" ht="15" customHeight="1" x14ac:dyDescent="0.2">
      <c r="A7" s="93"/>
      <c r="B7" s="30"/>
      <c r="C7" s="38" t="s">
        <v>21</v>
      </c>
      <c r="D7" s="31" t="s">
        <v>15</v>
      </c>
      <c r="E7" s="31" t="s">
        <v>15</v>
      </c>
      <c r="F7" s="31" t="s">
        <v>15</v>
      </c>
      <c r="G7" s="32" t="s">
        <v>26</v>
      </c>
      <c r="H7" s="118">
        <v>1320000</v>
      </c>
      <c r="I7" s="113">
        <v>3394306</v>
      </c>
      <c r="J7" s="104">
        <v>611083.88</v>
      </c>
      <c r="K7" s="29"/>
    </row>
    <row r="8" spans="1:11" s="22" customFormat="1" ht="15" customHeight="1" x14ac:dyDescent="0.2">
      <c r="A8" s="30"/>
      <c r="B8" s="30"/>
      <c r="C8" s="38" t="s">
        <v>23</v>
      </c>
      <c r="D8" s="31" t="s">
        <v>15</v>
      </c>
      <c r="E8" s="31" t="s">
        <v>15</v>
      </c>
      <c r="F8" s="31" t="s">
        <v>15</v>
      </c>
      <c r="G8" s="32" t="s">
        <v>62</v>
      </c>
      <c r="H8" s="118">
        <v>0</v>
      </c>
      <c r="I8" s="113">
        <v>412530</v>
      </c>
      <c r="J8" s="104">
        <v>407630</v>
      </c>
      <c r="K8" s="29"/>
    </row>
    <row r="9" spans="1:11" s="22" customFormat="1" ht="15" customHeight="1" x14ac:dyDescent="0.2">
      <c r="A9" s="30"/>
      <c r="B9" s="30"/>
      <c r="C9" s="38" t="s">
        <v>25</v>
      </c>
      <c r="D9" s="31" t="s">
        <v>15</v>
      </c>
      <c r="E9" s="31" t="s">
        <v>15</v>
      </c>
      <c r="F9" s="31" t="s">
        <v>15</v>
      </c>
      <c r="G9" s="32" t="s">
        <v>63</v>
      </c>
      <c r="H9" s="118">
        <v>700</v>
      </c>
      <c r="I9" s="113">
        <v>3700</v>
      </c>
      <c r="J9" s="104">
        <v>15.13</v>
      </c>
      <c r="K9" s="29"/>
    </row>
    <row r="10" spans="1:11" s="22" customFormat="1" ht="15" customHeight="1" x14ac:dyDescent="0.2">
      <c r="A10" s="30"/>
      <c r="B10" s="30"/>
      <c r="C10" s="38" t="s">
        <v>29</v>
      </c>
      <c r="D10" s="31" t="s">
        <v>15</v>
      </c>
      <c r="E10" s="31" t="s">
        <v>15</v>
      </c>
      <c r="F10" s="31" t="s">
        <v>15</v>
      </c>
      <c r="G10" s="32" t="s">
        <v>64</v>
      </c>
      <c r="H10" s="118">
        <v>4450</v>
      </c>
      <c r="I10" s="113">
        <v>343550</v>
      </c>
      <c r="J10" s="104">
        <v>294191.32</v>
      </c>
      <c r="K10" s="29"/>
    </row>
    <row r="11" spans="1:11" s="22" customFormat="1" ht="15" customHeight="1" x14ac:dyDescent="0.2">
      <c r="A11" s="30"/>
      <c r="B11" s="30"/>
      <c r="C11" s="38" t="s">
        <v>31</v>
      </c>
      <c r="D11" s="31" t="s">
        <v>15</v>
      </c>
      <c r="E11" s="31" t="s">
        <v>15</v>
      </c>
      <c r="F11" s="31" t="s">
        <v>15</v>
      </c>
      <c r="G11" s="32" t="s">
        <v>36</v>
      </c>
      <c r="H11" s="118">
        <v>0</v>
      </c>
      <c r="I11" s="113">
        <v>0</v>
      </c>
      <c r="J11" s="104">
        <v>0</v>
      </c>
      <c r="K11" s="37"/>
    </row>
    <row r="12" spans="1:11" s="22" customFormat="1" ht="15" customHeight="1" x14ac:dyDescent="0.2">
      <c r="A12" s="30"/>
      <c r="B12" s="30"/>
      <c r="C12" s="38" t="s">
        <v>33</v>
      </c>
      <c r="D12" s="31" t="s">
        <v>15</v>
      </c>
      <c r="E12" s="31" t="s">
        <v>15</v>
      </c>
      <c r="F12" s="31" t="s">
        <v>15</v>
      </c>
      <c r="G12" s="32" t="s">
        <v>38</v>
      </c>
      <c r="H12" s="118">
        <v>0</v>
      </c>
      <c r="I12" s="113">
        <v>0</v>
      </c>
      <c r="J12" s="104">
        <v>0</v>
      </c>
      <c r="K12" s="29"/>
    </row>
    <row r="13" spans="1:11" s="22" customFormat="1" ht="15" customHeight="1" x14ac:dyDescent="0.2">
      <c r="A13" s="30"/>
      <c r="B13" s="30"/>
      <c r="C13" s="38" t="s">
        <v>35</v>
      </c>
      <c r="D13" s="31" t="s">
        <v>15</v>
      </c>
      <c r="E13" s="31" t="s">
        <v>15</v>
      </c>
      <c r="F13" s="31" t="s">
        <v>15</v>
      </c>
      <c r="G13" s="32" t="s">
        <v>40</v>
      </c>
      <c r="H13" s="118">
        <v>0</v>
      </c>
      <c r="I13" s="113">
        <v>0</v>
      </c>
      <c r="J13" s="104">
        <v>0</v>
      </c>
      <c r="K13" s="29"/>
    </row>
    <row r="14" spans="1:11" s="22" customFormat="1" ht="15" customHeight="1" x14ac:dyDescent="0.2">
      <c r="A14" s="30"/>
      <c r="B14" s="30"/>
      <c r="C14" s="39" t="s">
        <v>37</v>
      </c>
      <c r="D14" s="98" t="s">
        <v>15</v>
      </c>
      <c r="E14" s="98" t="s">
        <v>15</v>
      </c>
      <c r="F14" s="98" t="s">
        <v>15</v>
      </c>
      <c r="G14" s="40" t="s">
        <v>65</v>
      </c>
      <c r="H14" s="118">
        <v>0</v>
      </c>
      <c r="I14" s="113">
        <v>0</v>
      </c>
      <c r="J14" s="104">
        <v>0</v>
      </c>
      <c r="K14" s="29"/>
    </row>
    <row r="15" spans="1:11" s="22" customFormat="1" ht="15" customHeight="1" x14ac:dyDescent="0.2">
      <c r="A15" s="30"/>
      <c r="B15" s="136" t="s">
        <v>242</v>
      </c>
      <c r="C15" s="137"/>
      <c r="D15" s="137"/>
      <c r="E15" s="137"/>
      <c r="F15" s="137"/>
      <c r="G15" s="138"/>
      <c r="H15" s="114">
        <f>+SUM(H4:H14)</f>
        <v>3262900</v>
      </c>
      <c r="I15" s="114">
        <f>+SUM(I4:I14)</f>
        <v>6378280</v>
      </c>
      <c r="J15" s="70">
        <f>+SUM(J4:J14)</f>
        <v>3105701.91</v>
      </c>
      <c r="K15" s="29"/>
    </row>
    <row r="16" spans="1:11" ht="15" customHeight="1" thickBot="1" x14ac:dyDescent="0.25">
      <c r="A16" s="50" t="s">
        <v>243</v>
      </c>
      <c r="B16" s="50"/>
      <c r="C16" s="51"/>
      <c r="D16" s="51"/>
      <c r="E16" s="51"/>
      <c r="F16" s="51"/>
      <c r="G16" s="51"/>
      <c r="H16" s="115">
        <f>+H15</f>
        <v>3262900</v>
      </c>
      <c r="I16" s="115">
        <f>+I15</f>
        <v>6378280</v>
      </c>
      <c r="J16" s="71">
        <f>+J15</f>
        <v>3105701.91</v>
      </c>
    </row>
    <row r="17" spans="3:10" ht="15" customHeight="1" x14ac:dyDescent="0.2">
      <c r="I17" s="55"/>
    </row>
    <row r="19" spans="3:10" ht="15" customHeight="1" x14ac:dyDescent="0.2">
      <c r="C19" s="130"/>
      <c r="D19" s="122"/>
      <c r="E19" s="122"/>
      <c r="F19" s="122"/>
      <c r="G19" s="122"/>
      <c r="H19" s="131"/>
      <c r="I19" s="131"/>
      <c r="J19" s="131"/>
    </row>
    <row r="20" spans="3:10" ht="15" customHeight="1" x14ac:dyDescent="0.2">
      <c r="C20" s="130"/>
      <c r="D20" s="122"/>
      <c r="E20" s="122"/>
      <c r="F20" s="122"/>
      <c r="G20" s="122"/>
      <c r="H20" s="131"/>
      <c r="I20" s="131"/>
      <c r="J20" s="131"/>
    </row>
    <row r="21" spans="3:10" ht="15" customHeight="1" x14ac:dyDescent="0.2">
      <c r="C21" s="107"/>
      <c r="D21" s="122"/>
      <c r="E21" s="122"/>
      <c r="F21" s="122"/>
      <c r="G21" s="122"/>
      <c r="H21" s="131"/>
      <c r="I21" s="131"/>
      <c r="J21" s="131"/>
    </row>
    <row r="22" spans="3:10" ht="15" customHeight="1" x14ac:dyDescent="0.2">
      <c r="C22" s="107"/>
      <c r="D22" s="122"/>
      <c r="E22" s="122"/>
      <c r="F22" s="122"/>
      <c r="G22" s="122"/>
      <c r="H22" s="131"/>
      <c r="I22" s="131"/>
      <c r="J22" s="131"/>
    </row>
    <row r="23" spans="3:10" ht="15" customHeight="1" x14ac:dyDescent="0.2">
      <c r="C23" s="107"/>
      <c r="D23" s="122"/>
      <c r="E23" s="122"/>
      <c r="F23" s="122"/>
      <c r="G23" s="122"/>
      <c r="H23" s="131"/>
      <c r="I23" s="131"/>
      <c r="J23" s="131"/>
    </row>
    <row r="24" spans="3:10" ht="15" customHeight="1" x14ac:dyDescent="0.2">
      <c r="C24" s="107"/>
      <c r="D24" s="122"/>
      <c r="E24" s="122"/>
      <c r="F24" s="122"/>
      <c r="G24" s="122"/>
      <c r="H24" s="131"/>
      <c r="I24" s="131"/>
      <c r="J24" s="131"/>
    </row>
    <row r="25" spans="3:10" ht="15" customHeight="1" x14ac:dyDescent="0.2">
      <c r="C25" s="107"/>
      <c r="D25" s="122"/>
      <c r="E25" s="122"/>
      <c r="F25" s="122"/>
      <c r="G25" s="122"/>
      <c r="H25" s="131"/>
      <c r="I25" s="131"/>
      <c r="J25" s="131"/>
    </row>
    <row r="26" spans="3:10" ht="15" customHeight="1" x14ac:dyDescent="0.2">
      <c r="C26" s="107"/>
      <c r="D26" s="122"/>
      <c r="E26" s="122"/>
      <c r="F26" s="122"/>
      <c r="G26" s="122"/>
      <c r="H26" s="131"/>
      <c r="I26" s="131"/>
      <c r="J26" s="131"/>
    </row>
    <row r="27" spans="3:10" ht="15" customHeight="1" x14ac:dyDescent="0.2">
      <c r="C27" s="107"/>
      <c r="D27" s="122"/>
      <c r="E27" s="122"/>
      <c r="F27" s="122"/>
      <c r="G27" s="122"/>
      <c r="H27" s="131"/>
      <c r="I27" s="131"/>
      <c r="J27" s="131"/>
    </row>
    <row r="28" spans="3:10" ht="15" customHeight="1" x14ac:dyDescent="0.2">
      <c r="C28" s="107"/>
      <c r="D28" s="122"/>
      <c r="E28" s="122"/>
      <c r="F28" s="122"/>
      <c r="G28" s="122"/>
      <c r="H28" s="131"/>
      <c r="I28" s="131"/>
      <c r="J28" s="131"/>
    </row>
    <row r="29" spans="3:10" ht="15" customHeight="1" x14ac:dyDescent="0.2">
      <c r="C29" s="107"/>
      <c r="D29" s="122"/>
      <c r="E29" s="122"/>
      <c r="F29" s="122"/>
      <c r="G29" s="122"/>
      <c r="H29" s="131"/>
      <c r="I29" s="131"/>
      <c r="J29" s="131"/>
    </row>
    <row r="30" spans="3:10" ht="15" customHeight="1" x14ac:dyDescent="0.2">
      <c r="C30" s="122"/>
      <c r="D30" s="122"/>
      <c r="E30" s="122"/>
      <c r="F30" s="122"/>
      <c r="G30" s="122"/>
      <c r="H30" s="131"/>
      <c r="I30" s="131"/>
      <c r="J30" s="131"/>
    </row>
    <row r="31" spans="3:10" ht="15" customHeight="1" x14ac:dyDescent="0.2">
      <c r="C31" s="122"/>
      <c r="D31" s="122"/>
      <c r="E31" s="122"/>
      <c r="F31" s="122"/>
      <c r="G31" s="122"/>
      <c r="H31" s="122"/>
      <c r="I31" s="122"/>
      <c r="J31" s="135"/>
    </row>
    <row r="32" spans="3:10" ht="15" customHeight="1" x14ac:dyDescent="0.2">
      <c r="C32" s="122"/>
      <c r="D32" s="122"/>
      <c r="E32" s="122"/>
      <c r="F32" s="122"/>
      <c r="G32" s="122"/>
      <c r="H32" s="122"/>
      <c r="I32" s="122"/>
      <c r="J32" s="135"/>
    </row>
    <row r="33" spans="3:10" ht="15" customHeight="1" x14ac:dyDescent="0.2">
      <c r="C33" s="122"/>
      <c r="D33" s="122"/>
      <c r="E33" s="122"/>
      <c r="F33" s="122"/>
      <c r="G33" s="122"/>
      <c r="H33" s="122"/>
      <c r="I33" s="122"/>
      <c r="J33" s="122"/>
    </row>
    <row r="34" spans="3:10" ht="15" customHeight="1" x14ac:dyDescent="0.2">
      <c r="C34" s="122"/>
      <c r="D34" s="122"/>
      <c r="E34" s="122"/>
      <c r="F34" s="122"/>
      <c r="G34" s="122"/>
      <c r="H34" s="122"/>
      <c r="I34" s="122"/>
      <c r="J34" s="122"/>
    </row>
    <row r="35" spans="3:10" ht="15" customHeight="1" x14ac:dyDescent="0.2">
      <c r="C35" s="122"/>
      <c r="D35" s="122"/>
      <c r="E35" s="122"/>
      <c r="F35" s="122"/>
      <c r="G35" s="122"/>
      <c r="H35" s="122"/>
      <c r="I35" s="122"/>
      <c r="J35" s="122"/>
    </row>
    <row r="36" spans="3:10" ht="15" customHeight="1" x14ac:dyDescent="0.2">
      <c r="C36" s="122"/>
      <c r="D36" s="122"/>
      <c r="E36" s="122"/>
      <c r="F36" s="122"/>
      <c r="G36" s="122"/>
      <c r="H36" s="122"/>
      <c r="I36" s="122"/>
      <c r="J36" s="122"/>
    </row>
    <row r="37" spans="3:10" ht="15" customHeight="1" x14ac:dyDescent="0.2">
      <c r="C37" s="122"/>
      <c r="D37" s="122"/>
      <c r="E37" s="122"/>
      <c r="F37" s="122"/>
      <c r="G37" s="122"/>
      <c r="H37" s="122"/>
      <c r="I37" s="122"/>
      <c r="J37" s="122"/>
    </row>
    <row r="38" spans="3:10" ht="15" customHeight="1" x14ac:dyDescent="0.2">
      <c r="C38" s="122"/>
      <c r="D38" s="122"/>
      <c r="E38" s="122"/>
      <c r="F38" s="122"/>
      <c r="G38" s="122"/>
      <c r="H38" s="122"/>
      <c r="I38" s="122"/>
      <c r="J38" s="122"/>
    </row>
    <row r="39" spans="3:10" ht="15" customHeight="1" x14ac:dyDescent="0.2">
      <c r="C39" s="122"/>
      <c r="D39" s="122"/>
      <c r="E39" s="122"/>
      <c r="F39" s="122"/>
      <c r="G39" s="122"/>
      <c r="H39" s="122"/>
      <c r="I39" s="122"/>
      <c r="J39" s="122"/>
    </row>
    <row r="40" spans="3:10" ht="15" customHeight="1" x14ac:dyDescent="0.2">
      <c r="C40" s="122"/>
      <c r="D40" s="122"/>
      <c r="E40" s="122"/>
      <c r="F40" s="122"/>
      <c r="G40" s="122"/>
      <c r="H40" s="122"/>
      <c r="I40" s="122"/>
      <c r="J40" s="122"/>
    </row>
    <row r="41" spans="3:10" ht="15" customHeight="1" x14ac:dyDescent="0.2">
      <c r="C41" s="122"/>
      <c r="D41" s="122"/>
      <c r="E41" s="122"/>
      <c r="F41" s="122"/>
      <c r="G41" s="122"/>
      <c r="H41" s="122"/>
      <c r="I41" s="122"/>
      <c r="J41" s="122"/>
    </row>
    <row r="42" spans="3:10" ht="15" customHeight="1" x14ac:dyDescent="0.2">
      <c r="C42" s="122"/>
      <c r="D42" s="122"/>
      <c r="E42" s="122"/>
      <c r="F42" s="122"/>
      <c r="G42" s="122"/>
      <c r="H42" s="122"/>
      <c r="I42" s="122"/>
      <c r="J42" s="122"/>
    </row>
    <row r="43" spans="3:10" ht="15" customHeight="1" x14ac:dyDescent="0.2">
      <c r="C43" s="122"/>
      <c r="D43" s="122"/>
      <c r="E43" s="122"/>
      <c r="F43" s="122"/>
      <c r="G43" s="122"/>
      <c r="H43" s="122"/>
      <c r="I43" s="122"/>
      <c r="J43" s="122"/>
    </row>
    <row r="44" spans="3:10" ht="15" customHeight="1" x14ac:dyDescent="0.2">
      <c r="C44" s="122"/>
      <c r="D44" s="122"/>
      <c r="E44" s="122"/>
      <c r="F44" s="122"/>
      <c r="G44" s="122"/>
      <c r="H44" s="122"/>
      <c r="I44" s="122"/>
      <c r="J44" s="122"/>
    </row>
    <row r="45" spans="3:10" ht="15" customHeight="1" x14ac:dyDescent="0.2">
      <c r="C45" s="122"/>
      <c r="D45" s="122"/>
      <c r="E45" s="122"/>
      <c r="F45" s="122"/>
      <c r="G45" s="122"/>
      <c r="H45" s="122"/>
      <c r="I45" s="122"/>
      <c r="J45" s="122"/>
    </row>
    <row r="46" spans="3:10" ht="15" customHeight="1" x14ac:dyDescent="0.2">
      <c r="C46" s="122"/>
      <c r="D46" s="122"/>
      <c r="E46" s="122"/>
      <c r="F46" s="122"/>
      <c r="G46" s="122"/>
      <c r="H46" s="122"/>
      <c r="I46" s="122"/>
      <c r="J46" s="122"/>
    </row>
    <row r="47" spans="3:10" ht="15" customHeight="1" x14ac:dyDescent="0.2">
      <c r="C47" s="122"/>
      <c r="D47" s="122"/>
      <c r="E47" s="122"/>
      <c r="F47" s="122"/>
      <c r="G47" s="122"/>
      <c r="H47" s="122"/>
      <c r="I47" s="122"/>
      <c r="J47" s="122"/>
    </row>
    <row r="48" spans="3:10" ht="15" customHeight="1" x14ac:dyDescent="0.2">
      <c r="C48" s="122"/>
      <c r="D48" s="122"/>
      <c r="E48" s="122"/>
      <c r="F48" s="122"/>
      <c r="G48" s="122"/>
      <c r="H48" s="122"/>
      <c r="I48" s="122"/>
      <c r="J48" s="122"/>
    </row>
    <row r="49" spans="3:10" ht="15" customHeight="1" x14ac:dyDescent="0.2">
      <c r="C49" s="122"/>
      <c r="D49" s="122"/>
      <c r="E49" s="122"/>
      <c r="F49" s="122"/>
      <c r="G49" s="122"/>
      <c r="H49" s="122"/>
      <c r="I49" s="122"/>
      <c r="J49" s="122"/>
    </row>
    <row r="50" spans="3:10" ht="15" customHeight="1" x14ac:dyDescent="0.2">
      <c r="C50" s="122"/>
      <c r="D50" s="122"/>
      <c r="E50" s="122"/>
      <c r="F50" s="122"/>
      <c r="G50" s="122"/>
      <c r="H50" s="122"/>
      <c r="I50" s="122"/>
      <c r="J50" s="122"/>
    </row>
    <row r="51" spans="3:10" ht="15" customHeight="1" x14ac:dyDescent="0.2">
      <c r="C51" s="122"/>
      <c r="D51" s="122"/>
      <c r="E51" s="122"/>
      <c r="F51" s="122"/>
      <c r="G51" s="122"/>
      <c r="H51" s="122"/>
      <c r="I51" s="122"/>
      <c r="J51" s="122"/>
    </row>
    <row r="52" spans="3:10" ht="15" customHeight="1" x14ac:dyDescent="0.2">
      <c r="C52" s="122"/>
      <c r="D52" s="122"/>
      <c r="E52" s="122"/>
      <c r="F52" s="122"/>
      <c r="G52" s="122"/>
      <c r="H52" s="122"/>
      <c r="I52" s="122"/>
      <c r="J52" s="122"/>
    </row>
    <row r="53" spans="3:10" ht="15" customHeight="1" x14ac:dyDescent="0.2">
      <c r="C53" s="122"/>
      <c r="D53" s="122"/>
      <c r="E53" s="122"/>
      <c r="F53" s="122"/>
      <c r="G53" s="122"/>
      <c r="H53" s="122"/>
      <c r="I53" s="122"/>
      <c r="J53" s="122"/>
    </row>
    <row r="54" spans="3:10" ht="15" customHeight="1" x14ac:dyDescent="0.2">
      <c r="C54" s="122"/>
      <c r="D54" s="122"/>
      <c r="E54" s="122"/>
      <c r="F54" s="122"/>
      <c r="G54" s="122"/>
      <c r="H54" s="122"/>
      <c r="I54" s="122"/>
      <c r="J54" s="122"/>
    </row>
    <row r="55" spans="3:10" ht="15" customHeight="1" x14ac:dyDescent="0.2">
      <c r="C55" s="122"/>
      <c r="D55" s="122"/>
      <c r="E55" s="122"/>
      <c r="F55" s="122"/>
      <c r="G55" s="122"/>
      <c r="H55" s="122"/>
      <c r="I55" s="122"/>
      <c r="J55" s="122"/>
    </row>
    <row r="56" spans="3:10" ht="15" customHeight="1" x14ac:dyDescent="0.2">
      <c r="C56" s="122"/>
      <c r="D56" s="122"/>
      <c r="E56" s="122"/>
      <c r="F56" s="122"/>
      <c r="G56" s="122"/>
      <c r="H56" s="122"/>
      <c r="I56" s="122"/>
      <c r="J56" s="122"/>
    </row>
    <row r="57" spans="3:10" ht="15" customHeight="1" x14ac:dyDescent="0.2">
      <c r="C57" s="122"/>
      <c r="D57" s="122"/>
      <c r="E57" s="122"/>
      <c r="F57" s="122"/>
      <c r="G57" s="122"/>
      <c r="H57" s="122"/>
      <c r="I57" s="122"/>
      <c r="J57" s="122"/>
    </row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tabSelected="1" workbookViewId="0">
      <selection activeCell="H13" sqref="H13"/>
    </sheetView>
  </sheetViews>
  <sheetFormatPr defaultColWidth="23.28515625" defaultRowHeight="15" customHeight="1" x14ac:dyDescent="0.2"/>
  <cols>
    <col min="1" max="1" width="20.28515625" style="21" customWidth="1"/>
    <col min="2" max="2" width="18.28515625" style="21" customWidth="1"/>
    <col min="3" max="3" width="34.85546875" style="21" customWidth="1"/>
    <col min="4" max="7" width="14.28515625" style="21" customWidth="1"/>
    <col min="8" max="8" width="23.28515625" style="21"/>
    <col min="9" max="9" width="23.28515625" style="122"/>
    <col min="10" max="16384" width="23.28515625" style="21"/>
  </cols>
  <sheetData>
    <row r="1" spans="1:9" ht="15" customHeight="1" x14ac:dyDescent="0.2">
      <c r="A1" s="79" t="s">
        <v>245</v>
      </c>
      <c r="B1" s="79"/>
      <c r="C1" s="79"/>
      <c r="D1" s="79"/>
      <c r="E1" s="79"/>
      <c r="F1" s="79"/>
      <c r="G1" s="79"/>
    </row>
    <row r="2" spans="1:9" ht="15" customHeight="1" thickBot="1" x14ac:dyDescent="0.25">
      <c r="B2" s="22"/>
      <c r="C2" s="22"/>
      <c r="G2" s="77" t="s">
        <v>2</v>
      </c>
      <c r="I2" s="124"/>
    </row>
    <row r="3" spans="1:9" ht="31.5" customHeight="1" thickBot="1" x14ac:dyDescent="0.25">
      <c r="A3" s="72" t="s">
        <v>3</v>
      </c>
      <c r="B3" s="72" t="s">
        <v>4</v>
      </c>
      <c r="C3" s="72" t="s">
        <v>8</v>
      </c>
      <c r="D3" s="73" t="s">
        <v>67</v>
      </c>
      <c r="E3" s="73" t="s">
        <v>68</v>
      </c>
      <c r="F3" s="73" t="s">
        <v>69</v>
      </c>
      <c r="G3" s="73" t="s">
        <v>70</v>
      </c>
      <c r="I3" s="125"/>
    </row>
    <row r="4" spans="1:9" s="22" customFormat="1" ht="15" customHeight="1" x14ac:dyDescent="0.2">
      <c r="A4" s="93" t="s">
        <v>240</v>
      </c>
      <c r="B4" s="21" t="s">
        <v>241</v>
      </c>
      <c r="C4" s="53" t="s">
        <v>71</v>
      </c>
      <c r="D4" s="27">
        <f>+Mapa_63!I23</f>
        <v>3115380.16</v>
      </c>
      <c r="E4" s="28">
        <f>+Mapa_63!I24-Mapa_63!I23</f>
        <v>3318146.83</v>
      </c>
      <c r="F4" s="28">
        <f>+Mapa_64!J15</f>
        <v>3105701.91</v>
      </c>
      <c r="G4" s="48">
        <f>+D4+E4-F4</f>
        <v>3327825.08</v>
      </c>
      <c r="I4" s="104"/>
    </row>
    <row r="5" spans="1:9" s="22" customFormat="1" ht="15" customHeight="1" x14ac:dyDescent="0.2">
      <c r="A5" s="93"/>
      <c r="B5" s="30"/>
      <c r="C5" s="32" t="s">
        <v>72</v>
      </c>
      <c r="D5" s="41">
        <v>54229.959999999992</v>
      </c>
      <c r="E5" s="42">
        <v>80356.179999999993</v>
      </c>
      <c r="F5" s="42">
        <v>81714.91</v>
      </c>
      <c r="G5" s="34">
        <f>+D5+E5-F5</f>
        <v>52871.229999999981</v>
      </c>
      <c r="I5" s="104"/>
    </row>
    <row r="6" spans="1:9" s="22" customFormat="1" ht="15" customHeight="1" x14ac:dyDescent="0.2">
      <c r="A6" s="30"/>
      <c r="B6" s="43" t="s">
        <v>242</v>
      </c>
      <c r="C6" s="46"/>
      <c r="D6" s="70">
        <f>+D4+D5</f>
        <v>3169610.12</v>
      </c>
      <c r="E6" s="70">
        <f>+E4+E5</f>
        <v>3398503.0100000002</v>
      </c>
      <c r="F6" s="70">
        <f>+F4+F5</f>
        <v>3187416.8200000003</v>
      </c>
      <c r="G6" s="70">
        <f>+G4+G5</f>
        <v>3380696.31</v>
      </c>
      <c r="I6" s="127"/>
    </row>
    <row r="7" spans="1:9" ht="15" customHeight="1" thickBot="1" x14ac:dyDescent="0.25">
      <c r="A7" s="50" t="s">
        <v>243</v>
      </c>
      <c r="B7" s="50"/>
      <c r="C7" s="51"/>
      <c r="D7" s="71">
        <f>+D6</f>
        <v>3169610.12</v>
      </c>
      <c r="E7" s="71">
        <f>+E6</f>
        <v>3398503.0100000002</v>
      </c>
      <c r="F7" s="71">
        <f>+F6</f>
        <v>3187416.8200000003</v>
      </c>
      <c r="G7" s="71">
        <f>+G6</f>
        <v>3380696.31</v>
      </c>
      <c r="I7" s="127"/>
    </row>
    <row r="9" spans="1:9" ht="15" customHeight="1" x14ac:dyDescent="0.2">
      <c r="D9" s="109"/>
      <c r="E9" s="109"/>
      <c r="F9" s="109"/>
      <c r="G9" s="109"/>
    </row>
    <row r="10" spans="1:9" ht="15" customHeight="1" x14ac:dyDescent="0.2">
      <c r="D10" s="109"/>
      <c r="E10" s="109"/>
      <c r="F10" s="109"/>
      <c r="G10" s="109"/>
    </row>
    <row r="11" spans="1:9" ht="15" customHeight="1" x14ac:dyDescent="0.2">
      <c r="D11" s="109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56"/>
  <sheetViews>
    <sheetView showGridLines="0" workbookViewId="0">
      <selection activeCell="A2" sqref="A2"/>
    </sheetView>
  </sheetViews>
  <sheetFormatPr defaultColWidth="9.28515625" defaultRowHeight="10.199999999999999" x14ac:dyDescent="0.2"/>
  <cols>
    <col min="1" max="1" width="3.140625" customWidth="1"/>
    <col min="2" max="2" width="1.28515625" customWidth="1"/>
    <col min="3" max="3" width="19" hidden="1" customWidth="1"/>
    <col min="4" max="4" width="15.28515625" hidden="1" customWidth="1"/>
    <col min="5" max="5" width="8.85546875" hidden="1" customWidth="1"/>
    <col min="6" max="6" width="8.85546875" customWidth="1"/>
    <col min="7" max="11" width="21.85546875" customWidth="1"/>
  </cols>
  <sheetData>
    <row r="1" spans="3:12" ht="24" customHeight="1" x14ac:dyDescent="0.35">
      <c r="H1" s="1" t="s">
        <v>246</v>
      </c>
    </row>
    <row r="2" spans="3:12" s="5" customFormat="1" ht="33.75" customHeight="1" x14ac:dyDescent="0.2">
      <c r="H2" s="12" t="s">
        <v>247</v>
      </c>
      <c r="I2" s="16" t="s">
        <v>248</v>
      </c>
      <c r="K2" s="12" t="s">
        <v>249</v>
      </c>
      <c r="L2" s="16" t="s">
        <v>250</v>
      </c>
    </row>
    <row r="3" spans="3:12" s="4" customFormat="1" ht="18" customHeight="1" x14ac:dyDescent="0.2"/>
    <row r="5" spans="3:12" ht="13.2" hidden="1" x14ac:dyDescent="0.25">
      <c r="G5" s="6" t="s">
        <v>251</v>
      </c>
      <c r="H5" s="2"/>
      <c r="I5" s="2"/>
      <c r="J5" s="2"/>
      <c r="K5" s="3"/>
    </row>
    <row r="6" spans="3:12" hidden="1" x14ac:dyDescent="0.2">
      <c r="G6" s="8" t="s">
        <v>247</v>
      </c>
      <c r="H6" s="17" t="s">
        <v>248</v>
      </c>
      <c r="I6" s="9"/>
      <c r="J6" s="9" t="s">
        <v>252</v>
      </c>
      <c r="K6" s="18" t="s">
        <v>253</v>
      </c>
    </row>
    <row r="7" spans="3:12" hidden="1" x14ac:dyDescent="0.2">
      <c r="G7" s="10" t="s">
        <v>254</v>
      </c>
      <c r="H7" s="15" t="s">
        <v>255</v>
      </c>
      <c r="I7" s="11"/>
      <c r="J7" s="11" t="s">
        <v>256</v>
      </c>
      <c r="K7" s="14" t="s">
        <v>257</v>
      </c>
    </row>
    <row r="8" spans="3:12" hidden="1" x14ac:dyDescent="0.2">
      <c r="G8" s="10" t="s">
        <v>258</v>
      </c>
      <c r="H8" s="15" t="s">
        <v>259</v>
      </c>
      <c r="I8" s="11"/>
      <c r="J8" s="11" t="s">
        <v>260</v>
      </c>
      <c r="K8" s="14" t="s">
        <v>261</v>
      </c>
    </row>
    <row r="9" spans="3:12" hidden="1" x14ac:dyDescent="0.2">
      <c r="G9" s="10" t="s">
        <v>262</v>
      </c>
      <c r="H9" s="15" t="s">
        <v>263</v>
      </c>
      <c r="I9" s="11"/>
      <c r="J9" s="11" t="s">
        <v>264</v>
      </c>
      <c r="K9" s="14" t="s">
        <v>265</v>
      </c>
    </row>
    <row r="10" spans="3:12" hidden="1" x14ac:dyDescent="0.2">
      <c r="G10" s="10" t="s">
        <v>266</v>
      </c>
      <c r="H10" s="15" t="s">
        <v>267</v>
      </c>
      <c r="I10" s="11"/>
      <c r="J10" s="11" t="s">
        <v>268</v>
      </c>
      <c r="K10" s="14" t="s">
        <v>269</v>
      </c>
    </row>
    <row r="11" spans="3:12" hidden="1" x14ac:dyDescent="0.2">
      <c r="G11" s="99" t="s">
        <v>270</v>
      </c>
      <c r="H11" s="100" t="s">
        <v>271</v>
      </c>
      <c r="I11" s="101"/>
      <c r="J11" s="101" t="s">
        <v>249</v>
      </c>
      <c r="K11" s="102" t="s">
        <v>250</v>
      </c>
    </row>
    <row r="14" spans="3:12" ht="13.2" x14ac:dyDescent="0.25">
      <c r="C14" s="13" t="s">
        <v>0</v>
      </c>
      <c r="D14" s="13"/>
      <c r="F14" t="s">
        <v>272</v>
      </c>
    </row>
    <row r="15" spans="3:12" x14ac:dyDescent="0.2">
      <c r="C15" s="20" t="s">
        <v>273</v>
      </c>
      <c r="D15" s="20" t="s">
        <v>274</v>
      </c>
      <c r="F15" t="s">
        <v>272</v>
      </c>
    </row>
    <row r="16" spans="3:12" x14ac:dyDescent="0.2">
      <c r="C16" s="19" t="s">
        <v>275</v>
      </c>
      <c r="D16" s="19" t="s">
        <v>274</v>
      </c>
      <c r="F16" t="s">
        <v>272</v>
      </c>
    </row>
    <row r="17" spans="3:6" x14ac:dyDescent="0.2">
      <c r="C17" s="19" t="s">
        <v>276</v>
      </c>
      <c r="D17" s="19" t="s">
        <v>274</v>
      </c>
      <c r="F17" t="s">
        <v>272</v>
      </c>
    </row>
    <row r="18" spans="3:6" x14ac:dyDescent="0.2">
      <c r="C18" s="19" t="s">
        <v>277</v>
      </c>
      <c r="D18" s="19" t="s">
        <v>274</v>
      </c>
      <c r="F18" t="s">
        <v>272</v>
      </c>
    </row>
    <row r="19" spans="3:6" x14ac:dyDescent="0.2">
      <c r="C19" s="19" t="s">
        <v>278</v>
      </c>
      <c r="D19" s="19" t="s">
        <v>274</v>
      </c>
      <c r="F19" t="s">
        <v>272</v>
      </c>
    </row>
    <row r="20" spans="3:6" x14ac:dyDescent="0.2">
      <c r="C20" s="19" t="s">
        <v>279</v>
      </c>
      <c r="D20" s="19" t="s">
        <v>274</v>
      </c>
      <c r="F20" t="s">
        <v>272</v>
      </c>
    </row>
    <row r="21" spans="3:6" x14ac:dyDescent="0.2">
      <c r="C21" s="19" t="s">
        <v>5</v>
      </c>
      <c r="D21" s="19" t="s">
        <v>274</v>
      </c>
      <c r="F21" t="s">
        <v>272</v>
      </c>
    </row>
    <row r="22" spans="3:6" x14ac:dyDescent="0.2">
      <c r="C22" s="19" t="s">
        <v>280</v>
      </c>
      <c r="D22" s="19" t="s">
        <v>274</v>
      </c>
      <c r="F22" t="s">
        <v>272</v>
      </c>
    </row>
    <row r="23" spans="3:6" x14ac:dyDescent="0.2">
      <c r="C23" s="19" t="s">
        <v>281</v>
      </c>
      <c r="D23" s="19" t="s">
        <v>274</v>
      </c>
      <c r="F23" t="s">
        <v>272</v>
      </c>
    </row>
    <row r="24" spans="3:6" x14ac:dyDescent="0.2">
      <c r="C24" s="19" t="s">
        <v>282</v>
      </c>
      <c r="D24" s="19" t="s">
        <v>274</v>
      </c>
      <c r="F24" t="s">
        <v>272</v>
      </c>
    </row>
    <row r="25" spans="3:6" x14ac:dyDescent="0.2">
      <c r="C25" s="19" t="s">
        <v>283</v>
      </c>
      <c r="D25" s="19" t="s">
        <v>274</v>
      </c>
      <c r="F25" t="s">
        <v>272</v>
      </c>
    </row>
    <row r="26" spans="3:6" x14ac:dyDescent="0.2">
      <c r="C26" s="19" t="s">
        <v>4</v>
      </c>
      <c r="D26" s="19" t="s">
        <v>274</v>
      </c>
      <c r="F26" t="s">
        <v>272</v>
      </c>
    </row>
    <row r="27" spans="3:6" x14ac:dyDescent="0.2">
      <c r="C27" s="19" t="s">
        <v>284</v>
      </c>
      <c r="D27" s="19" t="s">
        <v>274</v>
      </c>
      <c r="F27" t="s">
        <v>272</v>
      </c>
    </row>
    <row r="28" spans="3:6" x14ac:dyDescent="0.2">
      <c r="C28" s="19" t="s">
        <v>285</v>
      </c>
      <c r="D28" s="19" t="s">
        <v>274</v>
      </c>
      <c r="F28" t="s">
        <v>272</v>
      </c>
    </row>
    <row r="29" spans="3:6" x14ac:dyDescent="0.2">
      <c r="C29" s="19" t="s">
        <v>286</v>
      </c>
      <c r="D29" s="19" t="s">
        <v>274</v>
      </c>
      <c r="F29" t="s">
        <v>272</v>
      </c>
    </row>
    <row r="30" spans="3:6" x14ac:dyDescent="0.2">
      <c r="C30" s="19" t="s">
        <v>287</v>
      </c>
      <c r="D30" s="19" t="s">
        <v>274</v>
      </c>
      <c r="F30" t="s">
        <v>272</v>
      </c>
    </row>
    <row r="31" spans="3:6" x14ac:dyDescent="0.2">
      <c r="C31" s="19" t="s">
        <v>288</v>
      </c>
      <c r="D31" s="19" t="s">
        <v>274</v>
      </c>
      <c r="F31" t="s">
        <v>272</v>
      </c>
    </row>
    <row r="32" spans="3:6" x14ac:dyDescent="0.2">
      <c r="C32" s="19" t="s">
        <v>289</v>
      </c>
      <c r="D32" s="19" t="s">
        <v>274</v>
      </c>
      <c r="F32" t="s">
        <v>272</v>
      </c>
    </row>
    <row r="33" spans="3:6" x14ac:dyDescent="0.2">
      <c r="C33" s="19" t="s">
        <v>290</v>
      </c>
      <c r="D33" s="19" t="s">
        <v>274</v>
      </c>
      <c r="F33" t="s">
        <v>272</v>
      </c>
    </row>
    <row r="34" spans="3:6" x14ac:dyDescent="0.2">
      <c r="C34" s="19" t="s">
        <v>291</v>
      </c>
      <c r="D34" s="19" t="s">
        <v>274</v>
      </c>
      <c r="F34" t="s">
        <v>272</v>
      </c>
    </row>
    <row r="35" spans="3:6" x14ac:dyDescent="0.2">
      <c r="C35" s="19" t="s">
        <v>292</v>
      </c>
      <c r="D35" s="19" t="s">
        <v>274</v>
      </c>
      <c r="F35" t="s">
        <v>272</v>
      </c>
    </row>
    <row r="36" spans="3:6" x14ac:dyDescent="0.2">
      <c r="C36" s="19" t="s">
        <v>293</v>
      </c>
      <c r="D36" s="19" t="s">
        <v>274</v>
      </c>
      <c r="F36" t="s">
        <v>272</v>
      </c>
    </row>
    <row r="37" spans="3:6" x14ac:dyDescent="0.2">
      <c r="C37" s="19" t="s">
        <v>294</v>
      </c>
      <c r="D37" s="19" t="s">
        <v>274</v>
      </c>
      <c r="F37" t="s">
        <v>272</v>
      </c>
    </row>
    <row r="38" spans="3:6" x14ac:dyDescent="0.2">
      <c r="C38" s="19" t="s">
        <v>295</v>
      </c>
      <c r="D38" s="19" t="s">
        <v>274</v>
      </c>
      <c r="F38" t="s">
        <v>272</v>
      </c>
    </row>
    <row r="39" spans="3:6" x14ac:dyDescent="0.2">
      <c r="C39" s="19" t="s">
        <v>296</v>
      </c>
      <c r="D39" s="19" t="s">
        <v>274</v>
      </c>
      <c r="F39" t="s">
        <v>272</v>
      </c>
    </row>
    <row r="40" spans="3:6" x14ac:dyDescent="0.2">
      <c r="C40" s="19" t="s">
        <v>297</v>
      </c>
      <c r="D40" s="19" t="s">
        <v>274</v>
      </c>
      <c r="F40" t="s">
        <v>272</v>
      </c>
    </row>
    <row r="41" spans="3:6" x14ac:dyDescent="0.2">
      <c r="C41" s="19" t="s">
        <v>298</v>
      </c>
      <c r="D41" s="19" t="s">
        <v>274</v>
      </c>
      <c r="F41" t="s">
        <v>272</v>
      </c>
    </row>
    <row r="42" spans="3:6" x14ac:dyDescent="0.2">
      <c r="C42" s="19" t="s">
        <v>299</v>
      </c>
      <c r="D42" s="19" t="s">
        <v>274</v>
      </c>
      <c r="F42" t="s">
        <v>272</v>
      </c>
    </row>
    <row r="43" spans="3:6" x14ac:dyDescent="0.2">
      <c r="C43" s="19" t="s">
        <v>300</v>
      </c>
      <c r="D43" s="19" t="s">
        <v>274</v>
      </c>
      <c r="F43" t="s">
        <v>272</v>
      </c>
    </row>
    <row r="44" spans="3:6" x14ac:dyDescent="0.2">
      <c r="C44" s="19" t="s">
        <v>301</v>
      </c>
      <c r="D44" s="19" t="s">
        <v>274</v>
      </c>
      <c r="F44" t="s">
        <v>272</v>
      </c>
    </row>
    <row r="45" spans="3:6" x14ac:dyDescent="0.2">
      <c r="C45" s="19" t="s">
        <v>302</v>
      </c>
      <c r="D45" s="19" t="s">
        <v>274</v>
      </c>
      <c r="F45" t="s">
        <v>272</v>
      </c>
    </row>
    <row r="46" spans="3:6" x14ac:dyDescent="0.2">
      <c r="C46" s="19" t="s">
        <v>303</v>
      </c>
      <c r="D46" s="19" t="s">
        <v>274</v>
      </c>
      <c r="F46" t="s">
        <v>272</v>
      </c>
    </row>
    <row r="47" spans="3:6" x14ac:dyDescent="0.2">
      <c r="C47" s="19" t="s">
        <v>304</v>
      </c>
      <c r="D47" s="19" t="s">
        <v>274</v>
      </c>
      <c r="F47" t="s">
        <v>272</v>
      </c>
    </row>
    <row r="48" spans="3:6" x14ac:dyDescent="0.2">
      <c r="C48" s="19" t="s">
        <v>305</v>
      </c>
      <c r="D48" s="19" t="s">
        <v>274</v>
      </c>
      <c r="F48" t="s">
        <v>272</v>
      </c>
    </row>
    <row r="49" spans="3:4" x14ac:dyDescent="0.2">
      <c r="C49" s="19" t="s">
        <v>306</v>
      </c>
      <c r="D49" s="19" t="s">
        <v>274</v>
      </c>
    </row>
    <row r="50" spans="3:4" x14ac:dyDescent="0.2">
      <c r="C50" s="19" t="s">
        <v>307</v>
      </c>
      <c r="D50" s="19" t="s">
        <v>274</v>
      </c>
    </row>
    <row r="51" spans="3:4" x14ac:dyDescent="0.2">
      <c r="C51" s="19" t="s">
        <v>308</v>
      </c>
      <c r="D51" s="19" t="s">
        <v>274</v>
      </c>
    </row>
    <row r="52" spans="3:4" x14ac:dyDescent="0.2">
      <c r="C52" s="19" t="s">
        <v>309</v>
      </c>
      <c r="D52" s="19" t="s">
        <v>274</v>
      </c>
    </row>
    <row r="53" spans="3:4" x14ac:dyDescent="0.2">
      <c r="C53" s="19" t="s">
        <v>310</v>
      </c>
      <c r="D53" s="19" t="s">
        <v>274</v>
      </c>
    </row>
    <row r="54" spans="3:4" x14ac:dyDescent="0.2">
      <c r="C54" s="19" t="s">
        <v>311</v>
      </c>
      <c r="D54" s="19" t="s">
        <v>274</v>
      </c>
    </row>
    <row r="55" spans="3:4" x14ac:dyDescent="0.2">
      <c r="C55" s="19" t="s">
        <v>312</v>
      </c>
      <c r="D55" s="19" t="s">
        <v>274</v>
      </c>
    </row>
    <row r="56" spans="3:4" x14ac:dyDescent="0.2">
      <c r="C56" s="103" t="s">
        <v>313</v>
      </c>
      <c r="D56" s="103" t="s">
        <v>274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6683B80F5E44D83768D7624F8D01C" ma:contentTypeVersion="2" ma:contentTypeDescription="Criar um novo documento." ma:contentTypeScope="" ma:versionID="8f225c4f5b03db49ec715002176a6732">
  <xsd:schema xmlns:xsd="http://www.w3.org/2001/XMLSchema" xmlns:xs="http://www.w3.org/2001/XMLSchema" xmlns:p="http://schemas.microsoft.com/office/2006/metadata/properties" xmlns:ns2="3f05ef69-e35c-4942-a519-59b0c58b4f75" targetNamespace="http://schemas.microsoft.com/office/2006/metadata/properties" ma:root="true" ma:fieldsID="897c2c914a1786cafac2efac27738de0" ns2:_="">
    <xsd:import namespace="3f05ef69-e35c-4942-a519-59b0c58b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5ef69-e35c-4942-a519-59b0c58b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B64958-2953-4661-8956-A3C965467CFB}">
  <ds:schemaRefs>
    <ds:schemaRef ds:uri="http://www.sap.com/ip/bi/bexanalyzer/excel/application"/>
  </ds:schemaRefs>
</ds:datastoreItem>
</file>

<file path=customXml/itemProps2.xml><?xml version="1.0" encoding="utf-8"?>
<ds:datastoreItem xmlns:ds="http://schemas.openxmlformats.org/officeDocument/2006/customXml" ds:itemID="{DBF3AC36-7639-47D8-BDBF-3214A39C10C5}"/>
</file>

<file path=customXml/itemProps3.xml><?xml version="1.0" encoding="utf-8"?>
<ds:datastoreItem xmlns:ds="http://schemas.openxmlformats.org/officeDocument/2006/customXml" ds:itemID="{19884313-89F6-4D1E-B2FE-F71803769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34</vt:i4>
      </vt:variant>
      <vt:variant>
        <vt:lpstr>Intervalos com nome</vt:lpstr>
      </vt:variant>
      <vt:variant>
        <vt:i4>27</vt:i4>
      </vt:variant>
    </vt:vector>
  </HeadingPairs>
  <TitlesOfParts>
    <vt:vector size="61" baseType="lpstr">
      <vt:lpstr>Mapa_33</vt:lpstr>
      <vt:lpstr>Mapa_34</vt:lpstr>
      <vt:lpstr>Mapa_35</vt:lpstr>
      <vt:lpstr>Mapa_36</vt:lpstr>
      <vt:lpstr>Mapa_37</vt:lpstr>
      <vt:lpstr>Mapa_38</vt:lpstr>
      <vt:lpstr>Mapa_39</vt:lpstr>
      <vt:lpstr>Mapa_40</vt:lpstr>
      <vt:lpstr>Mapa_41</vt:lpstr>
      <vt:lpstr>Mapa_42</vt:lpstr>
      <vt:lpstr>Mapa_43</vt:lpstr>
      <vt:lpstr>Mapa_44</vt:lpstr>
      <vt:lpstr>Mapa_45</vt:lpstr>
      <vt:lpstr>Mapa_46</vt:lpstr>
      <vt:lpstr>Mapa_47</vt:lpstr>
      <vt:lpstr>Mapa_48</vt:lpstr>
      <vt:lpstr>Mapa_49</vt:lpstr>
      <vt:lpstr>Mapa_50</vt:lpstr>
      <vt:lpstr>Mapa_51</vt:lpstr>
      <vt:lpstr>Mapa_52</vt:lpstr>
      <vt:lpstr>Mapa_53</vt:lpstr>
      <vt:lpstr>Mapa_54</vt:lpstr>
      <vt:lpstr>Mapa_55</vt:lpstr>
      <vt:lpstr>Mapa_56</vt:lpstr>
      <vt:lpstr>Mapa_57</vt:lpstr>
      <vt:lpstr>Mapa_58</vt:lpstr>
      <vt:lpstr>Mapa_59</vt:lpstr>
      <vt:lpstr>Mapa_60</vt:lpstr>
      <vt:lpstr>Mapa_61</vt:lpstr>
      <vt:lpstr>Mapa_62</vt:lpstr>
      <vt:lpstr>Mapa_63</vt:lpstr>
      <vt:lpstr>Mapa_64</vt:lpstr>
      <vt:lpstr>Mapa_65</vt:lpstr>
      <vt:lpstr>Graph</vt:lpstr>
      <vt:lpstr>Mapa_33!Títulos_de_Impressão</vt:lpstr>
      <vt:lpstr>Mapa_34!Títulos_de_Impressão</vt:lpstr>
      <vt:lpstr>Mapa_35!Títulos_de_Impressão</vt:lpstr>
      <vt:lpstr>Mapa_36!Títulos_de_Impressão</vt:lpstr>
      <vt:lpstr>Mapa_37!Títulos_de_Impressão</vt:lpstr>
      <vt:lpstr>Mapa_38!Títulos_de_Impressão</vt:lpstr>
      <vt:lpstr>Mapa_39!Títulos_de_Impressão</vt:lpstr>
      <vt:lpstr>Mapa_40!Títulos_de_Impressão</vt:lpstr>
      <vt:lpstr>Mapa_41!Títulos_de_Impressão</vt:lpstr>
      <vt:lpstr>Mapa_42!Títulos_de_Impressão</vt:lpstr>
      <vt:lpstr>Mapa_43!Títulos_de_Impressão</vt:lpstr>
      <vt:lpstr>Mapa_44!Títulos_de_Impressão</vt:lpstr>
      <vt:lpstr>Mapa_45!Títulos_de_Impressão</vt:lpstr>
      <vt:lpstr>Mapa_46!Títulos_de_Impressão</vt:lpstr>
      <vt:lpstr>Mapa_47!Títulos_de_Impressão</vt:lpstr>
      <vt:lpstr>Mapa_48!Títulos_de_Impressão</vt:lpstr>
      <vt:lpstr>Mapa_49!Títulos_de_Impressão</vt:lpstr>
      <vt:lpstr>Mapa_50!Títulos_de_Impressão</vt:lpstr>
      <vt:lpstr>Mapa_51!Títulos_de_Impressão</vt:lpstr>
      <vt:lpstr>Mapa_52!Títulos_de_Impressão</vt:lpstr>
      <vt:lpstr>Mapa_53!Títulos_de_Impressão</vt:lpstr>
      <vt:lpstr>Mapa_54!Títulos_de_Impressão</vt:lpstr>
      <vt:lpstr>Mapa_55!Títulos_de_Impressão</vt:lpstr>
      <vt:lpstr>Mapa_56!Títulos_de_Impressão</vt:lpstr>
      <vt:lpstr>Mapa_57!Títulos_de_Impressão</vt:lpstr>
      <vt:lpstr>Mapa_58!Títulos_de_Impressão</vt:lpstr>
      <vt:lpstr>Mapa_59!Títulos_de_Impressão</vt:lpstr>
    </vt:vector>
  </TitlesOfParts>
  <Manager/>
  <Company>SAP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I027330</dc:creator>
  <cp:keywords/>
  <dc:description/>
  <cp:lastModifiedBy>Nuno Rodrigues</cp:lastModifiedBy>
  <cp:revision/>
  <dcterms:created xsi:type="dcterms:W3CDTF">2006-05-18T10:01:57Z</dcterms:created>
  <dcterms:modified xsi:type="dcterms:W3CDTF">2023-06-16T10:11:01Z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Mapas 26_49 SFA CRAA 2019.xlsx</vt:lpwstr>
  </property>
  <property fmtid="{D5CDD505-2E9C-101B-9397-08002B2CF9AE}" pid="3" name="_NewReviewCycle">
    <vt:lpwstr/>
  </property>
  <property fmtid="{D5CDD505-2E9C-101B-9397-08002B2CF9AE}" pid="4" name="BExAnalyzer_Activesheet">
    <vt:lpwstr>Table</vt:lpwstr>
  </property>
</Properties>
</file>