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G:\DiMCO\06 SIADAPRA\00 02 - SIADAPRA\27 - Instrumentos de apoio ao SIADAPRA\Aplicativo Ponderação Curricular\"/>
    </mc:Choice>
  </mc:AlternateContent>
  <xr:revisionPtr revIDLastSave="0" documentId="13_ncr:1_{975AFA6A-782D-4B0D-976C-43BF17BFDFFA}" xr6:coauthVersionLast="47" xr6:coauthVersionMax="47" xr10:uidLastSave="{00000000-0000-0000-0000-000000000000}"/>
  <bookViews>
    <workbookView xWindow="-120" yWindow="-120" windowWidth="29040" windowHeight="15840" activeTab="1" xr2:uid="{00000000-000D-0000-FFFF-FFFF00000000}"/>
  </bookViews>
  <sheets>
    <sheet name="PC - Téc. Superior e Equiparada" sheetId="6" r:id="rId1"/>
    <sheet name="PC - Restantes Carreiras"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6" l="1"/>
  <c r="R51" i="6"/>
  <c r="N51" i="6"/>
  <c r="L51" i="6"/>
  <c r="I51" i="6"/>
  <c r="G51" i="6"/>
  <c r="D51" i="6"/>
  <c r="R50" i="6"/>
  <c r="N50" i="6"/>
  <c r="L50" i="6"/>
  <c r="I50" i="6"/>
  <c r="G50" i="6"/>
  <c r="D50" i="6"/>
  <c r="R49" i="6"/>
  <c r="N49" i="6"/>
  <c r="L49" i="6"/>
  <c r="I49" i="6"/>
  <c r="G49" i="6"/>
  <c r="D49" i="6"/>
  <c r="R48" i="6"/>
  <c r="N48" i="6"/>
  <c r="L48" i="6"/>
  <c r="I48" i="6"/>
  <c r="G48" i="6"/>
  <c r="D48" i="6"/>
  <c r="R47" i="6"/>
  <c r="N47" i="6"/>
  <c r="L47" i="6"/>
  <c r="I47" i="6"/>
  <c r="G47" i="6"/>
  <c r="D47" i="6"/>
  <c r="R46" i="6"/>
  <c r="N46" i="6"/>
  <c r="L46" i="6"/>
  <c r="I46" i="6"/>
  <c r="G46" i="6"/>
  <c r="D46" i="6"/>
  <c r="R45" i="6"/>
  <c r="N45" i="6"/>
  <c r="L45" i="6"/>
  <c r="I45" i="6"/>
  <c r="G45" i="6"/>
  <c r="D45" i="6"/>
  <c r="R44" i="6"/>
  <c r="N44" i="6"/>
  <c r="L44" i="6"/>
  <c r="I44" i="6"/>
  <c r="G44" i="6"/>
  <c r="D44" i="6"/>
  <c r="R43" i="6"/>
  <c r="N43" i="6"/>
  <c r="L43" i="6"/>
  <c r="I43" i="6"/>
  <c r="G43" i="6"/>
  <c r="D43" i="6"/>
  <c r="R42" i="6"/>
  <c r="N42" i="6"/>
  <c r="L42" i="6"/>
  <c r="I42" i="6"/>
  <c r="G42" i="6"/>
  <c r="D42" i="6"/>
  <c r="R41" i="6"/>
  <c r="N41" i="6"/>
  <c r="L41" i="6"/>
  <c r="I41" i="6"/>
  <c r="G41" i="6"/>
  <c r="D41" i="6"/>
  <c r="R40" i="6"/>
  <c r="N40" i="6"/>
  <c r="L40" i="6"/>
  <c r="I40" i="6"/>
  <c r="G40" i="6"/>
  <c r="D40" i="6"/>
  <c r="R39" i="6"/>
  <c r="N39" i="6"/>
  <c r="L39" i="6"/>
  <c r="I39" i="6"/>
  <c r="G39" i="6"/>
  <c r="D39" i="6"/>
  <c r="R38" i="6"/>
  <c r="N38" i="6"/>
  <c r="L38" i="6"/>
  <c r="I38" i="6"/>
  <c r="G38" i="6"/>
  <c r="D38" i="6"/>
  <c r="R37" i="6"/>
  <c r="N37" i="6"/>
  <c r="L37" i="6"/>
  <c r="I37" i="6"/>
  <c r="G37" i="6"/>
  <c r="D37" i="6"/>
  <c r="R36" i="6"/>
  <c r="N36" i="6"/>
  <c r="L36" i="6"/>
  <c r="I36" i="6"/>
  <c r="G36" i="6"/>
  <c r="D36" i="6"/>
  <c r="R35" i="6"/>
  <c r="N35" i="6"/>
  <c r="L35" i="6"/>
  <c r="I35" i="6"/>
  <c r="G35" i="6"/>
  <c r="D35" i="6"/>
  <c r="R34" i="6"/>
  <c r="N34" i="6"/>
  <c r="L34" i="6"/>
  <c r="I34" i="6"/>
  <c r="G34" i="6"/>
  <c r="D34" i="6"/>
  <c r="R33" i="6"/>
  <c r="N33" i="6"/>
  <c r="L33" i="6"/>
  <c r="I33" i="6"/>
  <c r="G33" i="6"/>
  <c r="D33" i="6"/>
  <c r="R32" i="6"/>
  <c r="N32" i="6"/>
  <c r="L32" i="6"/>
  <c r="I32" i="6"/>
  <c r="G32" i="6"/>
  <c r="D32" i="6"/>
  <c r="R31" i="6"/>
  <c r="N31" i="6"/>
  <c r="L31" i="6"/>
  <c r="I31" i="6"/>
  <c r="G31" i="6"/>
  <c r="D31" i="6"/>
  <c r="R30" i="6"/>
  <c r="N30" i="6"/>
  <c r="L30" i="6"/>
  <c r="I30" i="6"/>
  <c r="G30" i="6"/>
  <c r="D30" i="6"/>
  <c r="R29" i="6"/>
  <c r="N29" i="6"/>
  <c r="L29" i="6"/>
  <c r="I29" i="6"/>
  <c r="G29" i="6"/>
  <c r="D29" i="6"/>
  <c r="R28" i="6"/>
  <c r="N28" i="6"/>
  <c r="L28" i="6"/>
  <c r="I28" i="6"/>
  <c r="G28" i="6"/>
  <c r="D28" i="6"/>
  <c r="R27" i="6"/>
  <c r="N27" i="6"/>
  <c r="L27" i="6"/>
  <c r="I27" i="6"/>
  <c r="G27" i="6"/>
  <c r="D27" i="6"/>
  <c r="R26" i="6"/>
  <c r="N26" i="6"/>
  <c r="L26" i="6"/>
  <c r="I26" i="6"/>
  <c r="G26" i="6"/>
  <c r="D26" i="6"/>
  <c r="R25" i="6"/>
  <c r="N25" i="6"/>
  <c r="L25" i="6"/>
  <c r="I25" i="6"/>
  <c r="G25" i="6"/>
  <c r="D25" i="6"/>
  <c r="R24" i="6"/>
  <c r="N24" i="6"/>
  <c r="L24" i="6"/>
  <c r="I24" i="6"/>
  <c r="G24" i="6"/>
  <c r="D24" i="6"/>
  <c r="R23" i="6"/>
  <c r="N23" i="6"/>
  <c r="L23" i="6"/>
  <c r="I23" i="6"/>
  <c r="G23" i="6"/>
  <c r="D23" i="6"/>
  <c r="R22" i="6"/>
  <c r="N22" i="6"/>
  <c r="L22" i="6"/>
  <c r="I22" i="6"/>
  <c r="G22" i="6"/>
  <c r="F22" i="6" s="1"/>
  <c r="D22" i="6"/>
  <c r="R21" i="6"/>
  <c r="N21" i="6"/>
  <c r="L21" i="6"/>
  <c r="I21" i="6"/>
  <c r="G21" i="6"/>
  <c r="D21" i="6"/>
  <c r="R20" i="6"/>
  <c r="N20" i="6"/>
  <c r="L20" i="6"/>
  <c r="I20" i="6"/>
  <c r="G20" i="6"/>
  <c r="D20" i="6"/>
  <c r="R19" i="6"/>
  <c r="N19" i="6"/>
  <c r="L19" i="6"/>
  <c r="I19" i="6"/>
  <c r="G19" i="6"/>
  <c r="D19" i="6"/>
  <c r="R18" i="6"/>
  <c r="N18" i="6"/>
  <c r="L18" i="6"/>
  <c r="I18" i="6"/>
  <c r="G18" i="6"/>
  <c r="D18" i="6"/>
  <c r="R17" i="6"/>
  <c r="N17" i="6"/>
  <c r="L17" i="6"/>
  <c r="I17" i="6"/>
  <c r="G17" i="6"/>
  <c r="D17" i="6"/>
  <c r="R16" i="6"/>
  <c r="N16" i="6"/>
  <c r="L16" i="6"/>
  <c r="I16" i="6"/>
  <c r="G16" i="6"/>
  <c r="D16" i="6"/>
  <c r="R15" i="6"/>
  <c r="N15" i="6"/>
  <c r="L15" i="6"/>
  <c r="I15" i="6"/>
  <c r="G15" i="6"/>
  <c r="D15" i="6"/>
  <c r="R14" i="6"/>
  <c r="N14" i="6"/>
  <c r="L14" i="6"/>
  <c r="I14" i="6"/>
  <c r="G14" i="6"/>
  <c r="D14" i="6"/>
  <c r="R13" i="6"/>
  <c r="L13" i="6"/>
  <c r="I13" i="6"/>
  <c r="G13" i="6"/>
  <c r="D13" i="6"/>
  <c r="R12" i="6"/>
  <c r="R51" i="8"/>
  <c r="N51" i="8"/>
  <c r="L51" i="8"/>
  <c r="I51" i="8"/>
  <c r="G51" i="8"/>
  <c r="F51" i="8"/>
  <c r="D51" i="8"/>
  <c r="R50" i="8"/>
  <c r="N50" i="8"/>
  <c r="K50" i="8" s="1"/>
  <c r="L50" i="8"/>
  <c r="I50" i="8"/>
  <c r="G50" i="8"/>
  <c r="F50" i="8" s="1"/>
  <c r="D50" i="8"/>
  <c r="R49" i="8"/>
  <c r="N49" i="8"/>
  <c r="L49" i="8"/>
  <c r="K49" i="8" s="1"/>
  <c r="I49" i="8"/>
  <c r="G49" i="8"/>
  <c r="D49" i="8"/>
  <c r="R48" i="8"/>
  <c r="N48" i="8"/>
  <c r="L48" i="8"/>
  <c r="I48" i="8"/>
  <c r="G48" i="8"/>
  <c r="D48" i="8"/>
  <c r="R47" i="8"/>
  <c r="N47" i="8"/>
  <c r="L47" i="8"/>
  <c r="I47" i="8"/>
  <c r="F47" i="8" s="1"/>
  <c r="G47" i="8"/>
  <c r="D47" i="8"/>
  <c r="R46" i="8"/>
  <c r="N46" i="8"/>
  <c r="L46" i="8"/>
  <c r="I46" i="8"/>
  <c r="G46" i="8"/>
  <c r="F46" i="8" s="1"/>
  <c r="D46" i="8"/>
  <c r="R45" i="8"/>
  <c r="N45" i="8"/>
  <c r="L45" i="8"/>
  <c r="I45" i="8"/>
  <c r="G45" i="8"/>
  <c r="D45" i="8"/>
  <c r="R44" i="8"/>
  <c r="N44" i="8"/>
  <c r="L44" i="8"/>
  <c r="I44" i="8"/>
  <c r="G44" i="8"/>
  <c r="D44" i="8"/>
  <c r="R43" i="8"/>
  <c r="N43" i="8"/>
  <c r="L43" i="8"/>
  <c r="I43" i="8"/>
  <c r="G43" i="8"/>
  <c r="F43" i="8"/>
  <c r="D43" i="8"/>
  <c r="R42" i="8"/>
  <c r="N42" i="8"/>
  <c r="L42" i="8"/>
  <c r="I42" i="8"/>
  <c r="G42" i="8"/>
  <c r="D42" i="8"/>
  <c r="R41" i="8"/>
  <c r="N41" i="8"/>
  <c r="K41" i="8" s="1"/>
  <c r="L41" i="8"/>
  <c r="I41" i="8"/>
  <c r="G41" i="8"/>
  <c r="D41" i="8"/>
  <c r="R40" i="8"/>
  <c r="N40" i="8"/>
  <c r="L40" i="8"/>
  <c r="K40" i="8" s="1"/>
  <c r="I40" i="8"/>
  <c r="G40" i="8"/>
  <c r="D40" i="8"/>
  <c r="R39" i="8"/>
  <c r="N39" i="8"/>
  <c r="L39" i="8"/>
  <c r="I39" i="8"/>
  <c r="G39" i="8"/>
  <c r="D39" i="8"/>
  <c r="R38" i="8"/>
  <c r="N38" i="8"/>
  <c r="L38" i="8"/>
  <c r="I38" i="8"/>
  <c r="G38" i="8"/>
  <c r="D38" i="8"/>
  <c r="R37" i="8"/>
  <c r="N37" i="8"/>
  <c r="K37" i="8" s="1"/>
  <c r="L37" i="8"/>
  <c r="I37" i="8"/>
  <c r="G37" i="8"/>
  <c r="D37" i="8"/>
  <c r="R36" i="8"/>
  <c r="N36" i="8"/>
  <c r="L36" i="8"/>
  <c r="I36" i="8"/>
  <c r="G36" i="8"/>
  <c r="D36" i="8"/>
  <c r="R35" i="8"/>
  <c r="N35" i="8"/>
  <c r="L35" i="8"/>
  <c r="I35" i="8"/>
  <c r="G35" i="8"/>
  <c r="D35" i="8"/>
  <c r="R34" i="8"/>
  <c r="N34" i="8"/>
  <c r="L34" i="8"/>
  <c r="I34" i="8"/>
  <c r="G34" i="8"/>
  <c r="F34" i="8" s="1"/>
  <c r="D34" i="8"/>
  <c r="R33" i="8"/>
  <c r="N33" i="8"/>
  <c r="L33" i="8"/>
  <c r="I33" i="8"/>
  <c r="G33" i="8"/>
  <c r="D33" i="8"/>
  <c r="R32" i="8"/>
  <c r="N32" i="8"/>
  <c r="L32" i="8"/>
  <c r="I32" i="8"/>
  <c r="G32" i="8"/>
  <c r="D32" i="8"/>
  <c r="R31" i="8"/>
  <c r="N31" i="8"/>
  <c r="L31" i="8"/>
  <c r="I31" i="8"/>
  <c r="G31" i="8"/>
  <c r="D31" i="8"/>
  <c r="R30" i="8"/>
  <c r="N30" i="8"/>
  <c r="L30" i="8"/>
  <c r="I30" i="8"/>
  <c r="G30" i="8"/>
  <c r="D30" i="8"/>
  <c r="R29" i="8"/>
  <c r="N29" i="8"/>
  <c r="L29" i="8"/>
  <c r="I29" i="8"/>
  <c r="G29" i="8"/>
  <c r="D29" i="8"/>
  <c r="R28" i="8"/>
  <c r="N28" i="8"/>
  <c r="L28" i="8"/>
  <c r="I28" i="8"/>
  <c r="G28" i="8"/>
  <c r="D28" i="8"/>
  <c r="R27" i="8"/>
  <c r="N27" i="8"/>
  <c r="L27" i="8"/>
  <c r="I27" i="8"/>
  <c r="G27" i="8"/>
  <c r="D27" i="8"/>
  <c r="R26" i="8"/>
  <c r="N26" i="8"/>
  <c r="L26" i="8"/>
  <c r="I26" i="8"/>
  <c r="G26" i="8"/>
  <c r="D26" i="8"/>
  <c r="R25" i="8"/>
  <c r="N25" i="8"/>
  <c r="L25" i="8"/>
  <c r="I25" i="8"/>
  <c r="G25" i="8"/>
  <c r="D25" i="8"/>
  <c r="R24" i="8"/>
  <c r="N24" i="8"/>
  <c r="L24" i="8"/>
  <c r="I24" i="8"/>
  <c r="G24" i="8"/>
  <c r="D24" i="8"/>
  <c r="R23" i="8"/>
  <c r="N23" i="8"/>
  <c r="L23" i="8"/>
  <c r="I23" i="8"/>
  <c r="G23" i="8"/>
  <c r="D23" i="8"/>
  <c r="R22" i="8"/>
  <c r="N22" i="8"/>
  <c r="L22" i="8"/>
  <c r="I22" i="8"/>
  <c r="G22" i="8"/>
  <c r="D22" i="8"/>
  <c r="R21" i="8"/>
  <c r="N21" i="8"/>
  <c r="L21" i="8"/>
  <c r="I21" i="8"/>
  <c r="G21" i="8"/>
  <c r="D21" i="8"/>
  <c r="R20" i="8"/>
  <c r="N20" i="8"/>
  <c r="L20" i="8"/>
  <c r="I20" i="8"/>
  <c r="G20" i="8"/>
  <c r="D20" i="8"/>
  <c r="R19" i="8"/>
  <c r="N19" i="8"/>
  <c r="L19" i="8"/>
  <c r="I19" i="8"/>
  <c r="G19" i="8"/>
  <c r="D19" i="8"/>
  <c r="R18" i="8"/>
  <c r="N18" i="8"/>
  <c r="L18" i="8"/>
  <c r="I18" i="8"/>
  <c r="G18" i="8"/>
  <c r="D18" i="8"/>
  <c r="R17" i="8"/>
  <c r="N17" i="8"/>
  <c r="L17" i="8"/>
  <c r="I17" i="8"/>
  <c r="G17" i="8"/>
  <c r="D17" i="8"/>
  <c r="R16" i="8"/>
  <c r="N16" i="8"/>
  <c r="L16" i="8"/>
  <c r="I16" i="8"/>
  <c r="G16" i="8"/>
  <c r="D16" i="8"/>
  <c r="R15" i="8"/>
  <c r="N15" i="8"/>
  <c r="L15" i="8"/>
  <c r="I15" i="8"/>
  <c r="G15" i="8"/>
  <c r="F15" i="8" s="1"/>
  <c r="D15" i="8"/>
  <c r="R14" i="8"/>
  <c r="N14" i="8"/>
  <c r="L14" i="8"/>
  <c r="I14" i="8"/>
  <c r="G14" i="8"/>
  <c r="D14" i="8"/>
  <c r="R13" i="8"/>
  <c r="N13" i="8"/>
  <c r="L13" i="8"/>
  <c r="I13" i="8"/>
  <c r="G13" i="8"/>
  <c r="D13" i="8"/>
  <c r="R12" i="8"/>
  <c r="I12" i="8"/>
  <c r="G12" i="8"/>
  <c r="D12" i="8"/>
  <c r="N12" i="8"/>
  <c r="L12" i="8"/>
  <c r="N12" i="6"/>
  <c r="L12" i="6"/>
  <c r="I12" i="6"/>
  <c r="G12" i="6"/>
  <c r="D12" i="6"/>
  <c r="F16" i="8" l="1"/>
  <c r="F20" i="8"/>
  <c r="F40" i="8"/>
  <c r="C40" i="8" s="1"/>
  <c r="B40" i="8" s="1"/>
  <c r="F44" i="8"/>
  <c r="C44" i="8" s="1"/>
  <c r="B44" i="8" s="1"/>
  <c r="K45" i="8"/>
  <c r="F48" i="8"/>
  <c r="K36" i="8"/>
  <c r="K44" i="8"/>
  <c r="K48" i="8"/>
  <c r="C48" i="8" s="1"/>
  <c r="B48" i="8" s="1"/>
  <c r="K43" i="6"/>
  <c r="F46" i="6"/>
  <c r="K47" i="6"/>
  <c r="K51" i="6"/>
  <c r="K18" i="6"/>
  <c r="K22" i="6"/>
  <c r="K34" i="6"/>
  <c r="F37" i="6"/>
  <c r="K38" i="6"/>
  <c r="K42" i="6"/>
  <c r="F45" i="6"/>
  <c r="F40" i="6"/>
  <c r="K16" i="6"/>
  <c r="F20" i="6"/>
  <c r="F28" i="6"/>
  <c r="F23" i="6"/>
  <c r="F27" i="6"/>
  <c r="F35" i="6"/>
  <c r="K36" i="6"/>
  <c r="F43" i="6"/>
  <c r="K44" i="6"/>
  <c r="F47" i="6"/>
  <c r="K48" i="6"/>
  <c r="K14" i="6"/>
  <c r="K23" i="6"/>
  <c r="K27" i="6"/>
  <c r="F30" i="6"/>
  <c r="K31" i="6"/>
  <c r="K40" i="6"/>
  <c r="K49" i="6"/>
  <c r="K35" i="6"/>
  <c r="K39" i="6"/>
  <c r="F51" i="6"/>
  <c r="F42" i="6"/>
  <c r="C42" i="6" s="1"/>
  <c r="B42" i="6" s="1"/>
  <c r="F32" i="6"/>
  <c r="K21" i="6"/>
  <c r="K20" i="6"/>
  <c r="F24" i="6"/>
  <c r="K29" i="6"/>
  <c r="F36" i="6"/>
  <c r="K26" i="6"/>
  <c r="K30" i="6"/>
  <c r="K15" i="6"/>
  <c r="K46" i="6"/>
  <c r="K50" i="6"/>
  <c r="K19" i="6"/>
  <c r="K24" i="6"/>
  <c r="K28" i="6"/>
  <c r="K32" i="6"/>
  <c r="K25" i="6"/>
  <c r="K33" i="6"/>
  <c r="K37" i="6"/>
  <c r="K17" i="6"/>
  <c r="K41" i="6"/>
  <c r="K45" i="6"/>
  <c r="C45" i="6" s="1"/>
  <c r="B45" i="6" s="1"/>
  <c r="C22" i="6"/>
  <c r="B22" i="6" s="1"/>
  <c r="F16" i="6"/>
  <c r="F21" i="6"/>
  <c r="F26" i="6"/>
  <c r="F31" i="6"/>
  <c r="F41" i="6"/>
  <c r="F50" i="6"/>
  <c r="F15" i="6"/>
  <c r="F25" i="6"/>
  <c r="F34" i="6"/>
  <c r="F49" i="6"/>
  <c r="F14" i="6"/>
  <c r="F19" i="6"/>
  <c r="F29" i="6"/>
  <c r="F39" i="6"/>
  <c r="F44" i="6"/>
  <c r="F18" i="6"/>
  <c r="C18" i="6" s="1"/>
  <c r="B18" i="6" s="1"/>
  <c r="F33" i="6"/>
  <c r="F38" i="6"/>
  <c r="F48" i="6"/>
  <c r="F17" i="6"/>
  <c r="K14" i="8"/>
  <c r="K26" i="8"/>
  <c r="K30" i="8"/>
  <c r="K43" i="8"/>
  <c r="C43" i="8" s="1"/>
  <c r="B43" i="8" s="1"/>
  <c r="K47" i="8"/>
  <c r="C47" i="8" s="1"/>
  <c r="B47" i="8" s="1"/>
  <c r="K17" i="8"/>
  <c r="K21" i="8"/>
  <c r="C21" i="8" s="1"/>
  <c r="B21" i="8" s="1"/>
  <c r="K29" i="8"/>
  <c r="K33" i="8"/>
  <c r="K42" i="8"/>
  <c r="K46" i="8"/>
  <c r="C46" i="8" s="1"/>
  <c r="B46" i="8" s="1"/>
  <c r="K51" i="8"/>
  <c r="K20" i="8"/>
  <c r="C20" i="8" s="1"/>
  <c r="B20" i="8" s="1"/>
  <c r="C51" i="8"/>
  <c r="B51" i="8" s="1"/>
  <c r="K25" i="8"/>
  <c r="K24" i="8"/>
  <c r="K27" i="8"/>
  <c r="K31" i="8"/>
  <c r="F24" i="8"/>
  <c r="F36" i="8"/>
  <c r="C36" i="8" s="1"/>
  <c r="B36" i="8" s="1"/>
  <c r="F14" i="8"/>
  <c r="F18" i="8"/>
  <c r="F22" i="8"/>
  <c r="F17" i="8"/>
  <c r="F38" i="8"/>
  <c r="F29" i="8"/>
  <c r="F33" i="8"/>
  <c r="F42" i="8"/>
  <c r="C42" i="8" s="1"/>
  <c r="B42" i="8" s="1"/>
  <c r="F41" i="8"/>
  <c r="C41" i="8" s="1"/>
  <c r="B41" i="8" s="1"/>
  <c r="F23" i="8"/>
  <c r="F35" i="8"/>
  <c r="F45" i="8"/>
  <c r="C45" i="8" s="1"/>
  <c r="B45" i="8" s="1"/>
  <c r="F19" i="8"/>
  <c r="F49" i="8"/>
  <c r="C49" i="8" s="1"/>
  <c r="B49" i="8" s="1"/>
  <c r="C50" i="8"/>
  <c r="B50" i="8" s="1"/>
  <c r="F13" i="6"/>
  <c r="K13" i="6"/>
  <c r="F27" i="8"/>
  <c r="K18" i="8"/>
  <c r="C18" i="8" s="1"/>
  <c r="B18" i="8" s="1"/>
  <c r="F21" i="8"/>
  <c r="K23" i="8"/>
  <c r="C23" i="8" s="1"/>
  <c r="B23" i="8" s="1"/>
  <c r="F26" i="8"/>
  <c r="F31" i="8"/>
  <c r="K32" i="8"/>
  <c r="K22" i="8"/>
  <c r="F25" i="8"/>
  <c r="F30" i="8"/>
  <c r="F39" i="8"/>
  <c r="C17" i="8"/>
  <c r="B17" i="8" s="1"/>
  <c r="K19" i="8"/>
  <c r="K35" i="8"/>
  <c r="C35" i="8" s="1"/>
  <c r="B35" i="8" s="1"/>
  <c r="K16" i="8"/>
  <c r="F28" i="8"/>
  <c r="K34" i="8"/>
  <c r="C34" i="8" s="1"/>
  <c r="B34" i="8" s="1"/>
  <c r="F37" i="8"/>
  <c r="C37" i="8" s="1"/>
  <c r="B37" i="8" s="1"/>
  <c r="K39" i="8"/>
  <c r="K28" i="8"/>
  <c r="K15" i="8"/>
  <c r="C15" i="8" s="1"/>
  <c r="B15" i="8" s="1"/>
  <c r="F32" i="8"/>
  <c r="K38" i="8"/>
  <c r="F13" i="8"/>
  <c r="K13" i="8"/>
  <c r="K12" i="8"/>
  <c r="F12" i="8"/>
  <c r="K12" i="6"/>
  <c r="F12" i="6"/>
  <c r="C16" i="8" l="1"/>
  <c r="B16" i="8" s="1"/>
  <c r="C24" i="8"/>
  <c r="B24" i="8" s="1"/>
  <c r="C33" i="8"/>
  <c r="B33" i="8" s="1"/>
  <c r="C14" i="8"/>
  <c r="B14" i="8" s="1"/>
  <c r="C32" i="8"/>
  <c r="B32" i="8" s="1"/>
  <c r="C26" i="8"/>
  <c r="B26" i="8" s="1"/>
  <c r="C25" i="8"/>
  <c r="B25" i="8" s="1"/>
  <c r="C16" i="6"/>
  <c r="B16" i="6" s="1"/>
  <c r="C51" i="6"/>
  <c r="B51" i="6" s="1"/>
  <c r="C23" i="6"/>
  <c r="B23" i="6" s="1"/>
  <c r="C43" i="6"/>
  <c r="B43" i="6" s="1"/>
  <c r="C24" i="6"/>
  <c r="B24" i="6" s="1"/>
  <c r="C46" i="6"/>
  <c r="B46" i="6" s="1"/>
  <c r="C32" i="6"/>
  <c r="B32" i="6" s="1"/>
  <c r="C30" i="6"/>
  <c r="B30" i="6" s="1"/>
  <c r="C27" i="6"/>
  <c r="B27" i="6" s="1"/>
  <c r="C47" i="6"/>
  <c r="B47" i="6" s="1"/>
  <c r="C37" i="6"/>
  <c r="B37" i="6" s="1"/>
  <c r="C14" i="6"/>
  <c r="B14" i="6" s="1"/>
  <c r="C26" i="6"/>
  <c r="B26" i="6" s="1"/>
  <c r="C38" i="6"/>
  <c r="B38" i="6" s="1"/>
  <c r="C34" i="6"/>
  <c r="B34" i="6" s="1"/>
  <c r="C28" i="6"/>
  <c r="B28" i="6" s="1"/>
  <c r="C29" i="6"/>
  <c r="B29" i="6" s="1"/>
  <c r="C48" i="6"/>
  <c r="B48" i="6" s="1"/>
  <c r="C40" i="6"/>
  <c r="B40" i="6" s="1"/>
  <c r="C15" i="6"/>
  <c r="B15" i="6" s="1"/>
  <c r="C20" i="6"/>
  <c r="B20" i="6" s="1"/>
  <c r="C31" i="6"/>
  <c r="B31" i="6" s="1"/>
  <c r="C49" i="6"/>
  <c r="B49" i="6" s="1"/>
  <c r="C33" i="6"/>
  <c r="B33" i="6" s="1"/>
  <c r="C44" i="6"/>
  <c r="B44" i="6" s="1"/>
  <c r="C35" i="6"/>
  <c r="B35" i="6" s="1"/>
  <c r="C36" i="6"/>
  <c r="B36" i="6" s="1"/>
  <c r="C39" i="6"/>
  <c r="B39" i="6" s="1"/>
  <c r="C19" i="6"/>
  <c r="B19" i="6" s="1"/>
  <c r="C21" i="6"/>
  <c r="B21" i="6" s="1"/>
  <c r="C17" i="6"/>
  <c r="B17" i="6" s="1"/>
  <c r="C50" i="6"/>
  <c r="B50" i="6" s="1"/>
  <c r="C41" i="6"/>
  <c r="B41" i="6" s="1"/>
  <c r="C25" i="6"/>
  <c r="B25" i="6" s="1"/>
  <c r="C30" i="8"/>
  <c r="B30" i="8" s="1"/>
  <c r="C29" i="8"/>
  <c r="B29" i="8" s="1"/>
  <c r="C38" i="8"/>
  <c r="B38" i="8" s="1"/>
  <c r="C27" i="8"/>
  <c r="B27" i="8" s="1"/>
  <c r="C31" i="8"/>
  <c r="B31" i="8" s="1"/>
  <c r="C39" i="8"/>
  <c r="B39" i="8" s="1"/>
  <c r="C22" i="8"/>
  <c r="B22" i="8" s="1"/>
  <c r="C19" i="8"/>
  <c r="B19" i="8" s="1"/>
  <c r="C13" i="6"/>
  <c r="B13" i="6" s="1"/>
  <c r="C28" i="8"/>
  <c r="B28" i="8" s="1"/>
  <c r="C13" i="8"/>
  <c r="B13" i="8" s="1"/>
  <c r="C12" i="8"/>
  <c r="B12" i="8" s="1"/>
  <c r="C12" i="6"/>
  <c r="B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hd720714</author>
  </authors>
  <commentList>
    <comment ref="D8" authorId="0" shapeId="0" xr:uid="{00000000-0006-0000-0000-000001000000}">
      <text>
        <r>
          <rPr>
            <b/>
            <sz val="12"/>
            <color indexed="81"/>
            <rFont val="Tahoma"/>
            <family val="2"/>
          </rPr>
          <t>hd720714:</t>
        </r>
        <r>
          <rPr>
            <sz val="12"/>
            <color indexed="81"/>
            <rFont val="Tahoma"/>
            <family val="2"/>
          </rPr>
          <t xml:space="preserve">
Habilitações Académicas – pondera a titularidade de grau académico ou a sua equiparação legalmente reconhecida, nos seguintes termos:
Doutoramento – 20
Mestrado antes do processo de Bolonha – 18
Licenciatura ou Mestrado após o processo de Bolonha - 16
Grau inferior ao de licenciatura – 14</t>
        </r>
      </text>
    </comment>
    <comment ref="F8" authorId="0" shapeId="0" xr:uid="{00000000-0006-0000-0000-000002000000}">
      <text>
        <r>
          <rPr>
            <b/>
            <sz val="12"/>
            <color indexed="81"/>
            <rFont val="Tahoma"/>
            <family val="2"/>
          </rPr>
          <t>hd720714:</t>
        </r>
        <r>
          <rPr>
            <sz val="12"/>
            <color indexed="81"/>
            <rFont val="Tahoma"/>
            <family val="2"/>
          </rPr>
          <t xml:space="preserve">
Experiência Profissional – pondera a atividade desenvolvida nos últimos 36 meses de atividade, contados até ao final do ano objeto de ponderação curricular, nos seguintes termos:
Desempenho efetivo de funções públicas, valorado da seguinte forma:
- Superior a trinta e até trinta e seis meses de desempenho efetivo de funções – 14
valores;
- Superior a vinte e até trinta meses de desempenho efetivo de funções – 12 valores;
- De doze até vinte meses de desempenho efetivo de funções – 11 valores;
- Mínimo de pontuação: 10 valores.
Aos valores acima referidos acrescem as valorações abaixo indicadas, pelo exercício de funções em ações ou projetos de relevante interesse, devidamente confirmados pela entidade onde foram exercidos ou desempenhados (o dirigente máximo do serviço, nos termos do SIADAPRA, ou o membro do Governo Regional consoante a situação):
- Três ou mais ações ou projetos de relevante interesse – 6 valores
- Duas ações ou projetos de relevante interesse – 4 valores
- Uma ou duas ações ou projetos de relevante interesse – 2 valores
São consideradas ações ou projetos de relevante interesse, todos aqueles que envolvam a participação em grupos de trabalho, atividades ou projetos em representação do serviço, a participação em projetos internos do serviço que tenha justificado a designação individual ou constituição de equipa para o efeito, em área do interesse para o serviço.</t>
        </r>
      </text>
    </comment>
    <comment ref="K8" authorId="0" shapeId="0" xr:uid="{00000000-0006-0000-0000-000003000000}">
      <text>
        <r>
          <rPr>
            <b/>
            <sz val="12"/>
            <color indexed="81"/>
            <rFont val="Tahoma"/>
            <family val="2"/>
          </rPr>
          <t>hd720714:</t>
        </r>
        <r>
          <rPr>
            <sz val="12"/>
            <color indexed="81"/>
            <rFont val="Tahoma"/>
            <family val="2"/>
          </rPr>
          <t xml:space="preserve">
Valorização Curricular
A participação na qualidade de formando em ações de formação, estágios, congressos,
seminários, colóquios, oficinas de trabalho, realizadas nos últimos três anos, que versem
matérias de interesse para a Administração Regional Autónoma, é pontuada nos seguintes
termos:
- Mínimo 4 valores a que acresce:
- Superior a 50 horas – 5 valores;
- Superior a 30 horas e até 50 horas – 3 valores;
- Inferior a 30 horas – 1 valor;
A participação na qualidade de formador em ações de formação internas e externas, nos
últimos três anos, que versem matérias de interesse para a Administração Regional
Autónoma, é pontuada nos seguintes termos:
- Mínimo 4 valores a que acresce:
- Superior a 50 horas – 3 valores;
- Superior a 30 horas e até 50 horas – 2 valores;
- Inferior a 30 horas – 1 valor.
- A participação na qualidade de orador/palestrante em congressos, seminários e
palestras realizados nos últimos três anos na Região Autónoma dos Açores – 1 valor
- A participação na qualidade de orador/palestrante em congressos, seminários e
palestras realizados nos últimos três anos fora da Região Autónoma dos Açores – 1 valor
- A produção de obras de relevante interesse público - 2 valores</t>
        </r>
      </text>
    </comment>
    <comment ref="R8" authorId="0" shapeId="0" xr:uid="{00000000-0006-0000-0000-000004000000}">
      <text>
        <r>
          <rPr>
            <b/>
            <sz val="12"/>
            <color indexed="81"/>
            <rFont val="Tahoma"/>
            <family val="2"/>
          </rPr>
          <t>hd720714:</t>
        </r>
        <r>
          <rPr>
            <sz val="12"/>
            <color indexed="81"/>
            <rFont val="Tahoma"/>
            <family val="2"/>
          </rPr>
          <t xml:space="preserve">
</t>
        </r>
        <r>
          <rPr>
            <sz val="9"/>
            <color indexed="81"/>
            <rFont val="Tahoma"/>
            <family val="2"/>
          </rPr>
          <t>Cargos dirigentes e outros cargos exercidos nos últimos 36 meses de atividade, contados até ao final do ciclo de gestão objeto de ponderação curricular, nos seguintes termos:</t>
        </r>
        <r>
          <rPr>
            <sz val="12"/>
            <color indexed="81"/>
            <rFont val="Tahoma"/>
            <family val="2"/>
          </rPr>
          <t xml:space="preserve">
</t>
        </r>
        <r>
          <rPr>
            <sz val="9"/>
            <color indexed="81"/>
            <rFont val="Tahoma"/>
            <family val="2"/>
          </rPr>
          <t>- Altos Cargos Políticos – 20 valores, desde que tenham pelo menos dezoito meses de exercício, o
qual não cumula com os seguintes;
- Direção superior em serviços e organismos da Administração Pública – 19 valores
correspondentes a 36 meses de exercício (cada mês = 1/36 de 19);
- Cargos de relevante interesse público e cargos de direção intermédia em serviços e organismos da Administração Pública – 18 valores correspondentes a 36 meses de exercício
(cada mês = 1/36 de 18);
- Exercício de funções como membros de órgãos de administração de empresas públicas –
16 valores correspondentes a 36 meses de exercício (cada mês = 1/36 de 16);
- Cargos de relevante interesse social – 15 valores correspondentes a 36 meses de
exercício (cada mês = 1/36 de 15).
São considerados cargos ou funções de relevante interesse público:
a) O exercício de cargos ou funções em gabinetes de apoio aos membros do Governo da
República;
b) O exercício de cargos ou funções em gabinetes de apoio aos titulares dos órgãos de
soberania;
c) O exercício de cargos ou funções em gabinetes de apoio aos órgãos de governo próprio
das Regiões Autónomas dos Açores e da Madeira;
d) O exercício de cargos ou funções em gabinetes de apoio aos grupos parlamentares;
e) Exercício de cargos nos executivos municipais com atribuição de pelouro a tempo
inteiro, bem como o exercício de cargos ou funções em gabinetes de apoio ao executivo
camarário;
f) Outros cargos ou funções cujo relevante interesse público seja reconhecido no respectivo instrumento de designação ou vinculação, designadamente os exercidos em
regime de cedência de interesse público.
São considerados cargos ou funções de relevante interesse social:
a) Cargos ou funções em organizações representativas dos trabalhadores que exercem
funções públicas;
b) Cargos ou funções em associações públicas ou instituições particulares de solidariedade social;
c) Outros cargos ou funções cujo relevante interesse social seja reconhecido no respectivo
instrumento de designação ou vinculação.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hd720714</author>
  </authors>
  <commentList>
    <comment ref="D8" authorId="0" shapeId="0" xr:uid="{89EE1B3D-C193-4CB8-A476-D3FD8522CECD}">
      <text>
        <r>
          <rPr>
            <b/>
            <sz val="12"/>
            <color indexed="81"/>
            <rFont val="Tahoma"/>
            <family val="2"/>
          </rPr>
          <t>hd720714:</t>
        </r>
        <r>
          <rPr>
            <sz val="12"/>
            <color indexed="81"/>
            <rFont val="Tahoma"/>
            <family val="2"/>
          </rPr>
          <t xml:space="preserve">
Habilitações literárias e profissionais – pondera a titularidade de habilitação literária ou profissional que corresponda a curso legalmente assim considerado ou equiparado, nos seguintes termos:
- Superior à atualmente exigida para a integração na carreira – 20 valores;
- Igual à exigida à data da integração na carreira – 18 valores;
- Inferior à exigida à data da integração na carreira – 14 valores.</t>
        </r>
      </text>
    </comment>
    <comment ref="F8" authorId="0" shapeId="0" xr:uid="{101F48D0-0BA2-498E-8E05-833A3045E7F8}">
      <text>
        <r>
          <rPr>
            <b/>
            <sz val="12"/>
            <color indexed="81"/>
            <rFont val="Tahoma"/>
            <family val="2"/>
          </rPr>
          <t>hd720714:</t>
        </r>
        <r>
          <rPr>
            <sz val="12"/>
            <color indexed="81"/>
            <rFont val="Tahoma"/>
            <family val="2"/>
          </rPr>
          <t xml:space="preserve">
Experiência Profissional – pondera a atividade desenvolvida nos últimos 36 meses de atividade, contados até ao final do ano objeto de ponderação curricular, nos seguintes termos:
Desempenho efetivo de funções públicas, valorado da seguinte forma:
- Superior a trinta e até trinta e seis meses de desempenho efetivo de funções – 16 valores;
- Superior a vinte e até trinta meses de desempenho efetivo de funções – 14 valores;
- De doze até vinte meses de desempenho efetivo de funções – 12 valores;
- Mínimo de pontuação: 10 valores.
Aos valores acima referidos acrescem as valorações abaixo indicadas, pelo exercício de funções em ações ou projetos de relevante interesse, devidamente confirmados pela entidade onde foram exercidos ou desempenhados (o dirigente máximo do serviço, nos termos
do SIADAPRA, ou o membro do Governo Regional consoante a situação):
- Exercício de funções na organização e realização de conferências, palestras e outras atividades de idêntica natureza – 2 valores;
- Participação em projetos internos do serviço que tenham justificado a designação individual ou constituição de equipa para o efeito - 2 valores.</t>
        </r>
      </text>
    </comment>
    <comment ref="K8" authorId="0" shapeId="0" xr:uid="{16FA7C73-CE80-4E6B-AF53-69DFA4E3E662}">
      <text>
        <r>
          <rPr>
            <b/>
            <sz val="12"/>
            <color indexed="81"/>
            <rFont val="Tahoma"/>
            <family val="2"/>
          </rPr>
          <t>hd720714:</t>
        </r>
        <r>
          <rPr>
            <sz val="12"/>
            <color indexed="81"/>
            <rFont val="Tahoma"/>
            <family val="2"/>
          </rPr>
          <t xml:space="preserve">
Valorização curricular
A participação na qualidade de formando em ações de formação, estágios, congressos,
seminários, colóquios, oficinas de trabalho, realizadas nos últimos três anos, que versem
matérias de interesse para a Administração Regional Autónoma, é pontuada nos seguintes
termos:
- Mínimo 4 valores a que acresce:
- Superior a 50 horas – 5 valores;
- Superior a 30 horas e até 50 horas – 3 valores;
- Inferior a 30 horas – 1 valores;
A participação na qualidade de formador em ações de formação internas e externas, nos
últimos três anos, que versem matérias de interesse para a Administração Regional
Autónoma, é pontuada nos seguintes termos:
- Mínimo 4 valores a que acresce:
- Superior a 50 horas – 3 valores;
- Superior a 30 horas e até 50 horas – 2 valores;
- Inferior a 30 horas – 1 valor.
- A participação na qualidade de orador/palestrante em congressos, seminários e palestras
realizados nos últimos três anos na Região Autónoma dos Açores – 1 valor
- A participação na qualidade de orador/palestrante em congressos, seminários e palestras
realizados nos últimos três anos fora da Região Autónoma dos Açores – 1 valor
-A produção de obras de relevante interesse público - 2 valores</t>
        </r>
      </text>
    </comment>
    <comment ref="R8" authorId="0" shapeId="0" xr:uid="{5FAE4B57-F29A-4F51-A54E-D8BB3ED983C7}">
      <text>
        <r>
          <rPr>
            <b/>
            <sz val="12"/>
            <color indexed="81"/>
            <rFont val="Tahoma"/>
            <family val="2"/>
          </rPr>
          <t xml:space="preserve">hd720714:
</t>
        </r>
        <r>
          <rPr>
            <sz val="9"/>
            <color indexed="81"/>
            <rFont val="Tahoma"/>
            <family val="2"/>
          </rPr>
          <t>Cargos ou funções de reconhecido interesse público ou relevante interesse social
Consideram-se os cargos ou funções de reconhecido interesse público ou relevante interesse social nos termos referidos no ponto 4 do despacho, exercidos nos 36 meses anteriores, contabilizados a partir do terminus do ciclo de gestão em avaliação.</t>
        </r>
        <r>
          <rPr>
            <sz val="12"/>
            <color indexed="81"/>
            <rFont val="Tahoma"/>
            <family val="2"/>
          </rPr>
          <t xml:space="preserve">
</t>
        </r>
        <r>
          <rPr>
            <sz val="9"/>
            <color indexed="81"/>
            <rFont val="Tahoma"/>
            <family val="2"/>
          </rPr>
          <t>É igualmente considerado neste item, o exercício de atividades de coordenação e funções de apoio aos dirigentes superiores de 1º nível.
- Cargos de relevante interesse público – 20 valores correspondentes a 36 meses de exercício (cada mês = 1/36 de 20);
- Exercício de atividades de coordenação e funções de apoio aos dirigentes superiores de 1º nível – 16 valores correspondentes a 36 meses de exercício (cada mês = 1/36 de 16);
- Exercício de cargos ou funções de relevante interesse social – 15 valores correspondentes a 36 meses de exercício (cada mês = 1/36 de 15)
Mínimo de pontuação: 10 valores.
São considerados cargos ou funções de relevante interesse público:
a) O exercício de cargos ou funções em gabinetes de apoio aos membros do Governo da República;
b) O exercício de cargos ou funções em gabinetes de apoio aos titulares dos órgãos de soberania;
c) O exercício de cargos ou funções em gabinetes de apoio aos órgãos de governo próprio
das Regiões Autónomas dos Açores e da Madeira;
d) O exercício de cargos ou funções em gabinetes de apoio aos grupos parlamentares;
e) Exercício de cargos nos executivos municipais com atribuição de pelouro a tempo inteiro,
bem como o exercício de cargos ou funções em gabinetes de apoio ao executivo camarário;
f) Outros cargos ou funções cujo relevante interesse público seja reconhecido no
respetivo instrumento de designação ou vinculação, designadamente os exercidos em regime de
cedência de interesse público.
São considerados cargos ou funções de relevante interesse social:
a) Cargos ou funções em organizações representativas dos trabalhadores que exercem funções públicas;
b) Cargos ou funções em associações públicas ou instituições particulares de solidariedade social;
c) Outros cargos ou funções cujo relevante interesse social seja reconhecido no respetivo instrumento de designação ou vinculação.</t>
        </r>
      </text>
    </comment>
  </commentList>
</comments>
</file>

<file path=xl/sharedStrings.xml><?xml version="1.0" encoding="utf-8"?>
<sst xmlns="http://schemas.openxmlformats.org/spreadsheetml/2006/main" count="124" uniqueCount="61">
  <si>
    <t>Licenciatura</t>
  </si>
  <si>
    <t>0-20</t>
  </si>
  <si>
    <t>Peso</t>
  </si>
  <si>
    <t>Total</t>
  </si>
  <si>
    <t>Desempenho de Funções Públicas</t>
  </si>
  <si>
    <t>Pontuação SIADAPRA</t>
  </si>
  <si>
    <t>Doutoramento</t>
  </si>
  <si>
    <t>Mestrado após Bolonha</t>
  </si>
  <si>
    <t>&gt;50</t>
  </si>
  <si>
    <t>&gt;30 e &gt;= 50</t>
  </si>
  <si>
    <t>Formando</t>
  </si>
  <si>
    <t xml:space="preserve"> &lt;= 30</t>
  </si>
  <si>
    <t>Formador</t>
  </si>
  <si>
    <t>Experiência Profissional</t>
  </si>
  <si>
    <t>Valorização Curricular</t>
  </si>
  <si>
    <t>Cargos
Dirigentes</t>
  </si>
  <si>
    <t>Inferior a Licenciatura</t>
  </si>
  <si>
    <t>GRAU</t>
  </si>
  <si>
    <t>Pontuação</t>
  </si>
  <si>
    <t>Habilitações
Académicas</t>
  </si>
  <si>
    <t>Orador</t>
  </si>
  <si>
    <t>Publicações</t>
  </si>
  <si>
    <t>Trabalhador</t>
  </si>
  <si>
    <t>Escala</t>
  </si>
  <si>
    <r>
      <t xml:space="preserve">Altos Cargos Políticos 
</t>
    </r>
    <r>
      <rPr>
        <b/>
        <sz val="11"/>
        <color theme="1"/>
        <rFont val="Calibri"/>
        <family val="2"/>
        <scheme val="minor"/>
      </rPr>
      <t>(Nº Meses)</t>
    </r>
  </si>
  <si>
    <r>
      <t xml:space="preserve">Direcção Superior
</t>
    </r>
    <r>
      <rPr>
        <b/>
        <sz val="11"/>
        <color theme="1"/>
        <rFont val="Calibri"/>
        <family val="2"/>
        <scheme val="minor"/>
      </rPr>
      <t>(Nº de Meses)</t>
    </r>
  </si>
  <si>
    <r>
      <t xml:space="preserve">Cargos de Relevante Interesse Público e Dirigentes intermédios
</t>
    </r>
    <r>
      <rPr>
        <b/>
        <sz val="11"/>
        <color theme="1"/>
        <rFont val="Calibri"/>
        <family val="2"/>
        <scheme val="minor"/>
      </rPr>
      <t>(Nº de Meses)</t>
    </r>
  </si>
  <si>
    <r>
      <t xml:space="preserve">Orgãos de administração de E. P.
</t>
    </r>
    <r>
      <rPr>
        <b/>
        <sz val="11"/>
        <color theme="1"/>
        <rFont val="Calibri"/>
        <family val="2"/>
        <scheme val="minor"/>
      </rPr>
      <t>(Nº de Meses)</t>
    </r>
  </si>
  <si>
    <r>
      <t xml:space="preserve">Cargos de Relevante Interesse Social
</t>
    </r>
    <r>
      <rPr>
        <b/>
        <sz val="11"/>
        <color theme="1"/>
        <rFont val="Calibri"/>
        <family val="2"/>
        <scheme val="minor"/>
      </rPr>
      <t>(Nº de Meses)</t>
    </r>
  </si>
  <si>
    <t>Org. Eventos</t>
  </si>
  <si>
    <t>Departamento do Governo Regional:</t>
  </si>
  <si>
    <t>Ciclo de Gestão Anual:</t>
  </si>
  <si>
    <t>Esclarecimentos:</t>
  </si>
  <si>
    <t>Cargos de Interesse Público e Social</t>
  </si>
  <si>
    <t>Mestrado antes Bolonha</t>
  </si>
  <si>
    <t>31-36 meses</t>
  </si>
  <si>
    <t>21-30 meses</t>
  </si>
  <si>
    <t>12-20 meses</t>
  </si>
  <si>
    <t>3 ou mais</t>
  </si>
  <si>
    <t>Organismo/Serviço:</t>
  </si>
  <si>
    <t>Ao colocar o cursor sobre a célula que denomina cada fator aprarecer-lhe-á o conteúdo correspondente ao Despacho Normativo nº 37/2025, de 29 de dezembro. Assim, o utilizador não necessitará de estar a consultar o despacho  ao mesmo tempo  que procede à análise curricular do trabalhador requerente.</t>
  </si>
  <si>
    <r>
      <t xml:space="preserve">Cargos de Relevante Interesse Público 
</t>
    </r>
    <r>
      <rPr>
        <b/>
        <sz val="9"/>
        <color theme="1"/>
        <rFont val="Calibri"/>
        <family val="2"/>
        <scheme val="minor"/>
      </rPr>
      <t>(Nº Meses)</t>
    </r>
  </si>
  <si>
    <r>
      <t xml:space="preserve">Exercício de cargos ou funções de relevante interesse social
</t>
    </r>
    <r>
      <rPr>
        <b/>
        <sz val="9"/>
        <color theme="1"/>
        <rFont val="Calibri"/>
        <family val="2"/>
        <scheme val="minor"/>
      </rPr>
      <t>(Nº de Meses)</t>
    </r>
  </si>
  <si>
    <r>
      <t xml:space="preserve">Exercício de atividades de coordenação e funções de apoio aos dirigentes superiores de 1º nível
</t>
    </r>
    <r>
      <rPr>
        <b/>
        <sz val="9"/>
        <color theme="1"/>
        <rFont val="Calibri"/>
        <family val="2"/>
        <scheme val="minor"/>
      </rPr>
      <t>(Nº de Meses)</t>
    </r>
  </si>
  <si>
    <t>Habilitações
literárias e profissionas</t>
  </si>
  <si>
    <t>Fatores</t>
  </si>
  <si>
    <t>Superior à atual/ exigida</t>
  </si>
  <si>
    <t>Igual à exigida na integração</t>
  </si>
  <si>
    <t>Inferior à exigida na integrção</t>
  </si>
  <si>
    <t>Org. eventos e part. projetos</t>
  </si>
  <si>
    <t>Part. em projetos internos</t>
  </si>
  <si>
    <t xml:space="preserve"> Exercicio de funções ou acções de Relevante Interesse</t>
  </si>
  <si>
    <t xml:space="preserve">O presente quadro é um instrumento ao dispor dos avaliadores para facilitação da análise curricular em conformidade com o   Despacho Normativo nº 37/2025, de 29 de dezembro. </t>
  </si>
  <si>
    <t>O quadro dá a possibilidade de serem inseridas 40 situações de análise curricular. Caso haja a necessidade de introduzir mais trabalhadores, os avaliadores deverão consultar a DROPEP.</t>
  </si>
  <si>
    <t>O(s) Avaliador(es) deverão preencher apenas as células em branco. As restantes células encontram-se protegidas.</t>
  </si>
  <si>
    <t>Dentro de cada fator ponderado, existem itens a considerar. A maioria dos fatores tem uma tabela associada que permite ao utilizador escolher a opção que estiver mais adequada à situação apresentada pelo trabalhador requerente no seu curriculum vitae. Os itens "orador", "publicações", do fator "Valorização Curricular", deverão ser preenchidos de acordo com os valores 1 ou 2 e 2, respetivmente, e de acordo com o apresentado no currículo.</t>
  </si>
  <si>
    <t>Ainda sobre os itens  do fator "Cargos Dirigentes" referir que em cada iten apenas será aceite um número de meses entre 0 e 36 e, no conjunto dos 5 itens, a soma dos meses nunca poderá ser superior a 36. Caso estas premissas não sejam cumpridas, nas células da coluna "Pontuação" do fator aparecerá uma mensagem de "ERRO".</t>
  </si>
  <si>
    <t>Nos Itens do fator "Cargos Dirigentes" deverão ser colocados o número de meses em cada situação nos últimos 3 anos, mais uma vez de acordo com o apresentado no curriculo. Caso o trabalhador apresente no seu curriculo sobreposição de cargos, nos meses sobrepostos o item a considerar deverá ser o de maior valorização (ex: maio a dezembro de 2024 dirigente intermédio e outubro de 2024 a dezembro de 2025 cargo de relevante interesse social = 8 meses cargos dirigente intermédio + 12 meses em cargo(s) de relevante interesse social.</t>
  </si>
  <si>
    <t>Nos Itens do fator "Cargos de Interesse Público e Social" deverão ser colocados o número de meses em cada situação nos últimos 3 anos, mais uma vez de acordo com o apresentado no curriculo. Caso o trabalhador apresente no seu curriculo sobreposição de cargos, nos meses sobrepostos o item a considerar deverá ser o de maior valorização (ex: maio a dezembro de 2024 em cargo de relevante interesse público e outubro de 2024 a dezembro de 2025 em cargo de relevante interesse social = 8 meses cargo de relevante interesse público + 12 meses em cargo(s) de relevante interesse social.</t>
  </si>
  <si>
    <t>Antes de preencher o quadro leia os esclarecimentos prestados infra.</t>
  </si>
  <si>
    <t>Antes de preencher o quadro leia os esclarecimentos infra.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</si>
</sst>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9"/>
      <color theme="1"/>
      <name val="Calibri"/>
      <family val="2"/>
      <scheme val="minor"/>
    </font>
    <font>
      <b/>
      <sz val="11"/>
      <color theme="1"/>
      <name val="Calibri"/>
      <family val="2"/>
      <scheme val="minor"/>
    </font>
    <font>
      <b/>
      <sz val="14"/>
      <color theme="1"/>
      <name val="Calibri"/>
      <family val="2"/>
      <scheme val="minor"/>
    </font>
    <font>
      <sz val="8"/>
      <name val="Arial"/>
      <family val="2"/>
    </font>
    <font>
      <sz val="9"/>
      <name val="Arial"/>
      <family val="2"/>
    </font>
    <font>
      <b/>
      <sz val="18"/>
      <color theme="1"/>
      <name val="Calibri"/>
      <family val="2"/>
      <scheme val="minor"/>
    </font>
    <font>
      <sz val="12"/>
      <color theme="1"/>
      <name val="Calibri"/>
      <family val="2"/>
      <scheme val="minor"/>
    </font>
    <font>
      <b/>
      <sz val="12"/>
      <color indexed="81"/>
      <name val="Tahoma"/>
      <family val="2"/>
    </font>
    <font>
      <sz val="12"/>
      <color indexed="81"/>
      <name val="Tahoma"/>
      <family val="2"/>
    </font>
    <font>
      <sz val="8"/>
      <color theme="3"/>
      <name val="Arial"/>
      <family val="2"/>
    </font>
    <font>
      <sz val="9"/>
      <color indexed="81"/>
      <name val="Tahoma"/>
      <family val="2"/>
    </font>
    <font>
      <b/>
      <sz val="11"/>
      <color rgb="FF0000FF"/>
      <name val="Arial"/>
      <family val="2"/>
    </font>
    <font>
      <b/>
      <sz val="9"/>
      <color theme="1"/>
      <name val="Calibri"/>
      <family val="2"/>
      <scheme val="minor"/>
    </font>
    <font>
      <b/>
      <sz val="8"/>
      <color theme="3"/>
      <name val="Arial"/>
      <family val="2"/>
    </font>
  </fonts>
  <fills count="7">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3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94">
    <xf numFmtId="0" fontId="0" fillId="0" borderId="0" xfId="0"/>
    <xf numFmtId="0" fontId="0" fillId="0" borderId="1" xfId="0" applyBorder="1" applyProtection="1">
      <protection locked="0"/>
    </xf>
    <xf numFmtId="0" fontId="0" fillId="0" borderId="10" xfId="0" applyBorder="1" applyProtection="1">
      <protection locked="0"/>
    </xf>
    <xf numFmtId="0" fontId="0" fillId="0" borderId="10" xfId="0" applyBorder="1" applyAlignment="1" applyProtection="1">
      <alignment horizontal="left" vertical="center"/>
      <protection locked="0"/>
    </xf>
    <xf numFmtId="0" fontId="12" fillId="0" borderId="0" xfId="0" applyFont="1" applyAlignment="1">
      <alignment horizontal="left"/>
    </xf>
    <xf numFmtId="0" fontId="4" fillId="0" borderId="0" xfId="0" applyFont="1" applyAlignment="1">
      <alignment horizontal="center" wrapText="1"/>
    </xf>
    <xf numFmtId="0" fontId="4" fillId="0" borderId="0" xfId="0" applyFont="1"/>
    <xf numFmtId="0" fontId="1" fillId="2" borderId="19" xfId="0" applyFont="1" applyFill="1" applyBorder="1"/>
    <xf numFmtId="0" fontId="0" fillId="2" borderId="20" xfId="0" applyFill="1" applyBorder="1" applyAlignment="1">
      <alignment horizontal="center"/>
    </xf>
    <xf numFmtId="0" fontId="1" fillId="3" borderId="19" xfId="0" applyFont="1" applyFill="1" applyBorder="1"/>
    <xf numFmtId="0" fontId="1" fillId="4" borderId="12" xfId="0" applyFont="1" applyFill="1" applyBorder="1" applyAlignment="1">
      <alignment horizontal="center"/>
    </xf>
    <xf numFmtId="0" fontId="1" fillId="5" borderId="26" xfId="0" applyFont="1" applyFill="1" applyBorder="1" applyAlignment="1">
      <alignment horizontal="center"/>
    </xf>
    <xf numFmtId="0" fontId="1" fillId="2" borderId="5" xfId="0" applyFont="1" applyFill="1" applyBorder="1"/>
    <xf numFmtId="0" fontId="0" fillId="2" borderId="3" xfId="0" applyFill="1" applyBorder="1" applyAlignment="1">
      <alignment horizontal="center"/>
    </xf>
    <xf numFmtId="0" fontId="1" fillId="3" borderId="5" xfId="0" applyFont="1" applyFill="1" applyBorder="1"/>
    <xf numFmtId="0" fontId="1" fillId="4" borderId="13" xfId="0" applyFont="1" applyFill="1" applyBorder="1" applyAlignment="1">
      <alignment horizontal="center"/>
    </xf>
    <xf numFmtId="0" fontId="1" fillId="5" borderId="5" xfId="0" applyFont="1" applyFill="1" applyBorder="1" applyAlignment="1">
      <alignment horizontal="center"/>
    </xf>
    <xf numFmtId="0" fontId="2" fillId="2" borderId="11" xfId="0" applyFont="1" applyFill="1" applyBorder="1" applyAlignment="1">
      <alignment horizontal="center" vertical="center" textRotation="90" wrapText="1"/>
    </xf>
    <xf numFmtId="0" fontId="0" fillId="2" borderId="11" xfId="0" applyFill="1" applyBorder="1" applyAlignment="1">
      <alignment horizontal="center" vertical="center" wrapText="1"/>
    </xf>
    <xf numFmtId="0" fontId="2" fillId="3" borderId="11" xfId="0" applyFont="1" applyFill="1" applyBorder="1" applyAlignment="1">
      <alignment horizontal="center" vertical="center" textRotation="90" wrapText="1"/>
    </xf>
    <xf numFmtId="0" fontId="2" fillId="4" borderId="11" xfId="0" applyFont="1" applyFill="1" applyBorder="1" applyAlignment="1">
      <alignment horizontal="center" vertical="center" textRotation="90" wrapText="1"/>
    </xf>
    <xf numFmtId="0" fontId="0" fillId="4" borderId="15"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2" fillId="5" borderId="11" xfId="0" applyFont="1" applyFill="1" applyBorder="1" applyAlignment="1">
      <alignment horizontal="center" vertical="center" textRotation="90" wrapText="1"/>
    </xf>
    <xf numFmtId="0" fontId="1" fillId="5" borderId="7" xfId="0" applyFont="1" applyFill="1" applyBorder="1" applyAlignment="1">
      <alignment textRotation="90" wrapText="1"/>
    </xf>
    <xf numFmtId="0" fontId="0" fillId="0" borderId="0" xfId="0" applyAlignment="1">
      <alignment wrapText="1"/>
    </xf>
    <xf numFmtId="164" fontId="0" fillId="6" borderId="10" xfId="0" applyNumberFormat="1" applyFill="1" applyBorder="1"/>
    <xf numFmtId="0" fontId="0" fillId="2" borderId="10" xfId="0" applyFill="1" applyBorder="1" applyAlignment="1">
      <alignment horizontal="center"/>
    </xf>
    <xf numFmtId="0" fontId="0" fillId="3" borderId="10" xfId="0" applyFill="1" applyBorder="1" applyAlignment="1">
      <alignment horizontal="center"/>
    </xf>
    <xf numFmtId="0" fontId="0" fillId="6" borderId="10" xfId="0" applyFill="1" applyBorder="1" applyAlignment="1">
      <alignment horizontal="center"/>
    </xf>
    <xf numFmtId="0" fontId="0" fillId="6" borderId="1" xfId="0" applyFill="1" applyBorder="1" applyAlignment="1">
      <alignment horizontal="center"/>
    </xf>
    <xf numFmtId="0" fontId="0" fillId="4" borderId="1" xfId="0" applyFill="1" applyBorder="1"/>
    <xf numFmtId="0" fontId="0" fillId="5" borderId="10" xfId="0" quotePrefix="1" applyFill="1" applyBorder="1"/>
    <xf numFmtId="0" fontId="1" fillId="0" borderId="0" xfId="0" applyFont="1" applyAlignment="1">
      <alignment horizontal="left"/>
    </xf>
    <xf numFmtId="0" fontId="7" fillId="0" borderId="0" xfId="0" applyFont="1"/>
    <xf numFmtId="0" fontId="10" fillId="0" borderId="0" xfId="0" applyFont="1"/>
    <xf numFmtId="0" fontId="10" fillId="0" borderId="0" xfId="0" applyFont="1" applyAlignment="1">
      <alignment wrapText="1"/>
    </xf>
    <xf numFmtId="0" fontId="0" fillId="6" borderId="2" xfId="0" applyFill="1" applyBorder="1" applyAlignment="1">
      <alignment horizontal="center"/>
    </xf>
    <xf numFmtId="0" fontId="0" fillId="4" borderId="2" xfId="0" applyFill="1" applyBorder="1"/>
    <xf numFmtId="0" fontId="0" fillId="5" borderId="7" xfId="0" applyFill="1" applyBorder="1" applyAlignment="1">
      <alignment textRotation="90" wrapText="1"/>
    </xf>
    <xf numFmtId="0" fontId="0" fillId="5" borderId="10" xfId="0" applyFill="1" applyBorder="1"/>
    <xf numFmtId="0" fontId="10" fillId="0" borderId="0" xfId="0" applyFont="1" applyAlignment="1">
      <alignment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0" fillId="4" borderId="23" xfId="0" applyFill="1" applyBorder="1" applyAlignment="1">
      <alignment horizontal="center"/>
    </xf>
    <xf numFmtId="0" fontId="0" fillId="4" borderId="21" xfId="0" applyFill="1" applyBorder="1" applyAlignment="1">
      <alignment horizontal="center"/>
    </xf>
    <xf numFmtId="0" fontId="0" fillId="4" borderId="6" xfId="0" applyFill="1" applyBorder="1" applyAlignment="1">
      <alignment horizontal="center"/>
    </xf>
    <xf numFmtId="0" fontId="0" fillId="4" borderId="24" xfId="0" applyFill="1" applyBorder="1" applyAlignment="1">
      <alignment horizontal="center"/>
    </xf>
    <xf numFmtId="0" fontId="0" fillId="4" borderId="17" xfId="0" applyFill="1" applyBorder="1" applyAlignment="1">
      <alignment horizontal="center"/>
    </xf>
    <xf numFmtId="0" fontId="0" fillId="4" borderId="16" xfId="0" applyFill="1" applyBorder="1" applyAlignment="1">
      <alignment horizontal="center"/>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6" fillId="6" borderId="14" xfId="0" applyFont="1" applyFill="1" applyBorder="1" applyAlignment="1">
      <alignment horizontal="center" vertical="center"/>
    </xf>
    <xf numFmtId="0" fontId="6" fillId="6" borderId="25" xfId="0" applyFont="1" applyFill="1" applyBorder="1" applyAlignment="1">
      <alignment horizontal="center" vertical="center"/>
    </xf>
    <xf numFmtId="0" fontId="6" fillId="6" borderId="15" xfId="0" applyFont="1" applyFill="1" applyBorder="1" applyAlignment="1">
      <alignment horizontal="center" vertical="center"/>
    </xf>
    <xf numFmtId="0" fontId="3" fillId="5" borderId="19"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0" fillId="5" borderId="27" xfId="0" applyFill="1" applyBorder="1" applyAlignment="1">
      <alignment horizontal="center"/>
    </xf>
    <xf numFmtId="0" fontId="0" fillId="5" borderId="28" xfId="0" applyFill="1" applyBorder="1" applyAlignment="1">
      <alignment horizontal="center"/>
    </xf>
    <xf numFmtId="0" fontId="0" fillId="5" borderId="4" xfId="0" applyFill="1" applyBorder="1" applyAlignment="1">
      <alignment horizontal="center"/>
    </xf>
    <xf numFmtId="0" fontId="0" fillId="5" borderId="3" xfId="0" applyFill="1" applyBorder="1" applyAlignment="1">
      <alignment horizontal="center"/>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3" borderId="11" xfId="0" applyFont="1" applyFill="1" applyBorder="1" applyAlignment="1">
      <alignment horizontal="center" vertical="center"/>
    </xf>
    <xf numFmtId="0" fontId="3" fillId="4" borderId="11" xfId="0" applyFont="1" applyFill="1" applyBorder="1" applyAlignment="1">
      <alignment horizontal="center" vertical="center"/>
    </xf>
    <xf numFmtId="0" fontId="0" fillId="3" borderId="22" xfId="0" applyFill="1" applyBorder="1" applyAlignment="1">
      <alignment horizontal="center"/>
    </xf>
    <xf numFmtId="0" fontId="0" fillId="3" borderId="20" xfId="0" applyFill="1" applyBorder="1" applyAlignment="1">
      <alignment horizontal="center"/>
    </xf>
    <xf numFmtId="0" fontId="0" fillId="3" borderId="4" xfId="0" applyFill="1" applyBorder="1" applyAlignment="1">
      <alignment horizontal="center"/>
    </xf>
    <xf numFmtId="0" fontId="0" fillId="3" borderId="3" xfId="0" applyFill="1" applyBorder="1" applyAlignment="1">
      <alignment horizontal="center"/>
    </xf>
    <xf numFmtId="0" fontId="5" fillId="6" borderId="29" xfId="0" applyFont="1" applyFill="1" applyBorder="1" applyAlignment="1">
      <alignment vertical="center" wrapText="1"/>
    </xf>
    <xf numFmtId="0" fontId="5" fillId="6" borderId="30" xfId="0" applyFont="1" applyFill="1" applyBorder="1" applyAlignment="1">
      <alignment vertical="center" wrapText="1"/>
    </xf>
    <xf numFmtId="0" fontId="5" fillId="6" borderId="34" xfId="0" applyFont="1" applyFill="1" applyBorder="1" applyAlignment="1">
      <alignment vertical="center" wrapText="1"/>
    </xf>
    <xf numFmtId="0" fontId="5" fillId="6" borderId="35" xfId="0" applyFont="1" applyFill="1" applyBorder="1" applyAlignment="1">
      <alignment vertical="center" wrapText="1"/>
    </xf>
    <xf numFmtId="0" fontId="5" fillId="6" borderId="11" xfId="0" applyFont="1" applyFill="1" applyBorder="1" applyAlignment="1">
      <alignment vertical="center" wrapText="1"/>
    </xf>
    <xf numFmtId="0" fontId="5" fillId="0" borderId="31" xfId="0" applyFont="1" applyBorder="1" applyAlignment="1" applyProtection="1">
      <alignment vertical="center" wrapText="1"/>
      <protection locked="0"/>
    </xf>
    <xf numFmtId="0" fontId="5" fillId="0" borderId="32" xfId="0" applyFont="1" applyBorder="1" applyAlignment="1" applyProtection="1">
      <alignment vertical="center" wrapText="1"/>
      <protection locked="0"/>
    </xf>
    <xf numFmtId="0" fontId="5" fillId="0" borderId="33"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36" xfId="0" applyFont="1" applyBorder="1" applyAlignment="1" applyProtection="1">
      <alignment vertical="center" wrapText="1"/>
      <protection locked="0"/>
    </xf>
    <xf numFmtId="0" fontId="5" fillId="0" borderId="3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3" borderId="9" xfId="0" applyFont="1" applyFill="1" applyBorder="1" applyAlignment="1">
      <alignment horizontal="center" vertical="center"/>
    </xf>
    <xf numFmtId="0" fontId="3" fillId="4" borderId="9" xfId="0" applyFont="1" applyFill="1" applyBorder="1" applyAlignment="1">
      <alignment horizontal="center" vertical="center"/>
    </xf>
    <xf numFmtId="0" fontId="14" fillId="0" borderId="0" xfId="0" applyFont="1"/>
    <xf numFmtId="0" fontId="10"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7"/>
  <sheetViews>
    <sheetView zoomScaleNormal="100" workbookViewId="0">
      <selection activeCell="E1" sqref="E1"/>
    </sheetView>
  </sheetViews>
  <sheetFormatPr defaultRowHeight="15" x14ac:dyDescent="0.25"/>
  <cols>
    <col min="1" max="1" width="42.140625" customWidth="1"/>
    <col min="2" max="2" width="12.140625" customWidth="1"/>
    <col min="3" max="3" width="11.7109375" customWidth="1"/>
    <col min="4" max="4" width="5.7109375" customWidth="1"/>
    <col min="5" max="5" width="23.42578125" customWidth="1"/>
    <col min="6" max="6" width="5.7109375" customWidth="1"/>
    <col min="7" max="7" width="3.85546875" customWidth="1"/>
    <col min="8" max="8" width="12.140625" customWidth="1"/>
    <col min="9" max="9" width="3.7109375" customWidth="1"/>
    <col min="10" max="10" width="11.85546875" customWidth="1"/>
    <col min="11" max="11" width="6" customWidth="1"/>
    <col min="12" max="12" width="4.28515625" customWidth="1"/>
    <col min="13" max="13" width="12.28515625" customWidth="1"/>
    <col min="14" max="14" width="4.28515625" customWidth="1"/>
    <col min="15" max="15" width="12.7109375" customWidth="1"/>
    <col min="16" max="16" width="4.140625" customWidth="1"/>
    <col min="17" max="17" width="4.28515625" customWidth="1"/>
    <col min="18" max="18" width="8" customWidth="1"/>
    <col min="19" max="19" width="6.5703125" customWidth="1"/>
    <col min="20" max="20" width="6.85546875" customWidth="1"/>
    <col min="21" max="21" width="12.7109375" customWidth="1"/>
    <col min="22" max="22" width="8.85546875" customWidth="1"/>
    <col min="23" max="23" width="9.7109375" customWidth="1"/>
  </cols>
  <sheetData>
    <row r="1" spans="1:23" s="6" customFormat="1" ht="15.75" thickBot="1" x14ac:dyDescent="0.3">
      <c r="A1" s="4" t="s">
        <v>59</v>
      </c>
      <c r="B1" s="5"/>
      <c r="C1" s="5"/>
      <c r="D1" s="5"/>
      <c r="E1" s="5"/>
      <c r="F1" s="5"/>
      <c r="G1" s="5"/>
      <c r="H1" s="5"/>
      <c r="I1" s="5"/>
      <c r="J1" s="5"/>
      <c r="K1" s="5"/>
      <c r="L1" s="5"/>
      <c r="M1" s="5"/>
      <c r="N1" s="5"/>
      <c r="O1" s="5"/>
      <c r="P1" s="5"/>
      <c r="Q1" s="5"/>
      <c r="R1" s="5"/>
      <c r="S1" s="5"/>
      <c r="T1" s="5"/>
      <c r="U1" s="5"/>
      <c r="V1" s="5"/>
      <c r="W1" s="5"/>
    </row>
    <row r="2" spans="1:23" s="6" customFormat="1" ht="28.5" customHeight="1" thickBot="1" x14ac:dyDescent="0.25">
      <c r="A2" s="76" t="s">
        <v>31</v>
      </c>
      <c r="B2" s="77"/>
      <c r="C2" s="81"/>
      <c r="D2" s="82"/>
      <c r="E2" s="82"/>
      <c r="F2" s="82"/>
      <c r="G2" s="82"/>
      <c r="H2" s="82"/>
      <c r="I2" s="82"/>
      <c r="J2" s="82"/>
      <c r="K2" s="82"/>
      <c r="L2" s="82"/>
      <c r="M2" s="82"/>
      <c r="N2" s="82"/>
      <c r="O2" s="82"/>
      <c r="P2" s="82"/>
      <c r="Q2" s="82"/>
      <c r="R2" s="82"/>
      <c r="S2" s="82"/>
      <c r="T2" s="82"/>
      <c r="U2" s="82"/>
      <c r="V2" s="82"/>
      <c r="W2" s="83"/>
    </row>
    <row r="3" spans="1:23" s="6" customFormat="1" ht="28.5" customHeight="1" thickBot="1" x14ac:dyDescent="0.25">
      <c r="A3" s="80" t="s">
        <v>30</v>
      </c>
      <c r="B3" s="80"/>
      <c r="C3" s="84"/>
      <c r="D3" s="84"/>
      <c r="E3" s="84"/>
      <c r="F3" s="84"/>
      <c r="G3" s="84"/>
      <c r="H3" s="84"/>
      <c r="I3" s="84"/>
      <c r="J3" s="84"/>
      <c r="K3" s="84"/>
      <c r="L3" s="84"/>
      <c r="M3" s="84"/>
      <c r="N3" s="84"/>
      <c r="O3" s="84"/>
      <c r="P3" s="84"/>
      <c r="Q3" s="84"/>
      <c r="R3" s="84"/>
      <c r="S3" s="84"/>
      <c r="T3" s="84"/>
      <c r="U3" s="84"/>
      <c r="V3" s="84"/>
      <c r="W3" s="84"/>
    </row>
    <row r="4" spans="1:23" s="6" customFormat="1" ht="28.5" customHeight="1" thickBot="1" x14ac:dyDescent="0.25">
      <c r="A4" s="78" t="s">
        <v>39</v>
      </c>
      <c r="B4" s="79"/>
      <c r="C4" s="85"/>
      <c r="D4" s="86"/>
      <c r="E4" s="86"/>
      <c r="F4" s="86"/>
      <c r="G4" s="86"/>
      <c r="H4" s="86"/>
      <c r="I4" s="86"/>
      <c r="J4" s="86"/>
      <c r="K4" s="86"/>
      <c r="L4" s="86"/>
      <c r="M4" s="86"/>
      <c r="N4" s="86"/>
      <c r="O4" s="86"/>
      <c r="P4" s="86"/>
      <c r="Q4" s="86"/>
      <c r="R4" s="86"/>
      <c r="S4" s="86"/>
      <c r="T4" s="86"/>
      <c r="U4" s="86"/>
      <c r="V4" s="86"/>
      <c r="W4" s="87"/>
    </row>
    <row r="6" spans="1:23" ht="15.75" thickBot="1" x14ac:dyDescent="0.3"/>
    <row r="7" spans="1:23" ht="46.5" customHeight="1" thickBot="1" x14ac:dyDescent="0.3">
      <c r="A7" s="42" t="s">
        <v>22</v>
      </c>
      <c r="B7" s="51" t="s">
        <v>5</v>
      </c>
      <c r="C7" s="51" t="s">
        <v>3</v>
      </c>
      <c r="D7" s="56" t="s">
        <v>45</v>
      </c>
      <c r="E7" s="57"/>
      <c r="F7" s="57"/>
      <c r="G7" s="57"/>
      <c r="H7" s="57"/>
      <c r="I7" s="57"/>
      <c r="J7" s="57"/>
      <c r="K7" s="57"/>
      <c r="L7" s="57"/>
      <c r="M7" s="57"/>
      <c r="N7" s="57"/>
      <c r="O7" s="57"/>
      <c r="P7" s="57"/>
      <c r="Q7" s="57"/>
      <c r="R7" s="57"/>
      <c r="S7" s="57"/>
      <c r="T7" s="57"/>
      <c r="U7" s="57"/>
      <c r="V7" s="57"/>
      <c r="W7" s="58"/>
    </row>
    <row r="8" spans="1:23" ht="42" customHeight="1" thickBot="1" x14ac:dyDescent="0.3">
      <c r="A8" s="43"/>
      <c r="B8" s="52"/>
      <c r="C8" s="52"/>
      <c r="D8" s="68" t="s">
        <v>19</v>
      </c>
      <c r="E8" s="69"/>
      <c r="F8" s="70" t="s">
        <v>13</v>
      </c>
      <c r="G8" s="70"/>
      <c r="H8" s="70"/>
      <c r="I8" s="70"/>
      <c r="J8" s="70"/>
      <c r="K8" s="71" t="s">
        <v>14</v>
      </c>
      <c r="L8" s="71"/>
      <c r="M8" s="71"/>
      <c r="N8" s="71"/>
      <c r="O8" s="71"/>
      <c r="P8" s="71"/>
      <c r="Q8" s="71"/>
      <c r="R8" s="59" t="s">
        <v>15</v>
      </c>
      <c r="S8" s="60"/>
      <c r="T8" s="60"/>
      <c r="U8" s="60"/>
      <c r="V8" s="60"/>
      <c r="W8" s="61"/>
    </row>
    <row r="9" spans="1:23" ht="15" customHeight="1" x14ac:dyDescent="0.25">
      <c r="A9" s="43"/>
      <c r="B9" s="52"/>
      <c r="C9" s="52"/>
      <c r="D9" s="7" t="s">
        <v>2</v>
      </c>
      <c r="E9" s="8">
        <v>2</v>
      </c>
      <c r="F9" s="9" t="s">
        <v>2</v>
      </c>
      <c r="G9" s="72">
        <v>6</v>
      </c>
      <c r="H9" s="72"/>
      <c r="I9" s="72"/>
      <c r="J9" s="73"/>
      <c r="K9" s="10" t="s">
        <v>2</v>
      </c>
      <c r="L9" s="45">
        <v>1</v>
      </c>
      <c r="M9" s="46"/>
      <c r="N9" s="46"/>
      <c r="O9" s="46"/>
      <c r="P9" s="46"/>
      <c r="Q9" s="47"/>
      <c r="R9" s="11" t="s">
        <v>2</v>
      </c>
      <c r="S9" s="62">
        <v>3</v>
      </c>
      <c r="T9" s="62"/>
      <c r="U9" s="62"/>
      <c r="V9" s="62"/>
      <c r="W9" s="63"/>
    </row>
    <row r="10" spans="1:23" ht="15.75" customHeight="1" thickBot="1" x14ac:dyDescent="0.3">
      <c r="A10" s="43"/>
      <c r="B10" s="52"/>
      <c r="C10" s="52"/>
      <c r="D10" s="12" t="s">
        <v>23</v>
      </c>
      <c r="E10" s="13" t="s">
        <v>1</v>
      </c>
      <c r="F10" s="14" t="s">
        <v>23</v>
      </c>
      <c r="G10" s="74" t="s">
        <v>1</v>
      </c>
      <c r="H10" s="74"/>
      <c r="I10" s="74"/>
      <c r="J10" s="75"/>
      <c r="K10" s="15" t="s">
        <v>23</v>
      </c>
      <c r="L10" s="48" t="s">
        <v>1</v>
      </c>
      <c r="M10" s="49"/>
      <c r="N10" s="49"/>
      <c r="O10" s="49"/>
      <c r="P10" s="49"/>
      <c r="Q10" s="50"/>
      <c r="R10" s="16" t="s">
        <v>23</v>
      </c>
      <c r="S10" s="64" t="s">
        <v>1</v>
      </c>
      <c r="T10" s="64"/>
      <c r="U10" s="64"/>
      <c r="V10" s="64"/>
      <c r="W10" s="65"/>
    </row>
    <row r="11" spans="1:23" s="25" customFormat="1" ht="137.25" customHeight="1" thickBot="1" x14ac:dyDescent="0.3">
      <c r="A11" s="44"/>
      <c r="B11" s="53"/>
      <c r="C11" s="53"/>
      <c r="D11" s="17" t="s">
        <v>18</v>
      </c>
      <c r="E11" s="18" t="s">
        <v>17</v>
      </c>
      <c r="F11" s="19" t="s">
        <v>18</v>
      </c>
      <c r="G11" s="54" t="s">
        <v>4</v>
      </c>
      <c r="H11" s="55"/>
      <c r="I11" s="54" t="s">
        <v>51</v>
      </c>
      <c r="J11" s="55"/>
      <c r="K11" s="20" t="s">
        <v>18</v>
      </c>
      <c r="L11" s="66" t="s">
        <v>10</v>
      </c>
      <c r="M11" s="67"/>
      <c r="N11" s="66" t="s">
        <v>12</v>
      </c>
      <c r="O11" s="67"/>
      <c r="P11" s="21" t="s">
        <v>20</v>
      </c>
      <c r="Q11" s="22" t="s">
        <v>21</v>
      </c>
      <c r="R11" s="23" t="s">
        <v>18</v>
      </c>
      <c r="S11" s="39" t="s">
        <v>24</v>
      </c>
      <c r="T11" s="39" t="s">
        <v>25</v>
      </c>
      <c r="U11" s="39" t="s">
        <v>26</v>
      </c>
      <c r="V11" s="39" t="s">
        <v>27</v>
      </c>
      <c r="W11" s="39" t="s">
        <v>28</v>
      </c>
    </row>
    <row r="12" spans="1:23" ht="17.25" customHeight="1" thickBot="1" x14ac:dyDescent="0.3">
      <c r="A12" s="3"/>
      <c r="B12" s="26">
        <f>C12/4</f>
        <v>2</v>
      </c>
      <c r="C12" s="26">
        <f>SUM((D12*2)+(F12*6)+(K12*1)+(R12*3))/12</f>
        <v>8</v>
      </c>
      <c r="D12" s="27">
        <f>IF(E12="Doutoramento",20,IF(E12="Mestrado antes Bolonha",18,IF(E12="Licenciatura",16,IF(E12="Mestrado após Bolonha",16,14))))</f>
        <v>14</v>
      </c>
      <c r="E12" s="2"/>
      <c r="F12" s="28">
        <f>G12+I12</f>
        <v>10</v>
      </c>
      <c r="G12" s="29">
        <f>IF(H12="31-36 meses",14,IF(H12="21-30 meses",12,IF(H12="12-20 meses",11,10)))</f>
        <v>10</v>
      </c>
      <c r="H12" s="2"/>
      <c r="I12" s="30">
        <f>IF(J12="3 ou mais",6,IF(J12=2,4,IF(J12=1,2,0)))</f>
        <v>0</v>
      </c>
      <c r="J12" s="2"/>
      <c r="K12" s="31">
        <f>L12+N12+P12+Q12</f>
        <v>8</v>
      </c>
      <c r="L12" s="29">
        <f>IF(M12="&gt;50",9,IF(M12="&gt;30 e &gt;= 50",7,IF(M12=" &lt;= 30",5,4)))</f>
        <v>4</v>
      </c>
      <c r="M12" s="2"/>
      <c r="N12" s="29">
        <f>IF(O12="&gt;50",7,IF(O12="&gt;30 e &gt;= 50",6,IF(O12=" &lt;= 30",5,4)))</f>
        <v>4</v>
      </c>
      <c r="O12" s="2"/>
      <c r="P12" s="2"/>
      <c r="Q12" s="2"/>
      <c r="R12" s="40">
        <f>IF(SUM(S12:W12)&gt;36,"Erro: maior que 36",IF(OR(S12&gt;=18,(20/36)*S12+(19/36)*T12+(18/36)*U12+(16/36)*V12+(15/36)*W12&gt;20),20,(20/36)*S12+(19/36)*T12+(18/36)*U12+(16/36)*V12+(15/36)*W12))</f>
        <v>0</v>
      </c>
      <c r="S12" s="1"/>
      <c r="T12" s="1"/>
      <c r="U12" s="1"/>
      <c r="V12" s="1"/>
      <c r="W12" s="1"/>
    </row>
    <row r="13" spans="1:23" ht="17.25" customHeight="1" thickBot="1" x14ac:dyDescent="0.3">
      <c r="A13" s="3"/>
      <c r="B13" s="26">
        <f>C13/4</f>
        <v>2</v>
      </c>
      <c r="C13" s="26">
        <f>SUM((D13*2)+(F13*6)+(K13*1)+(R13*3))/12</f>
        <v>8</v>
      </c>
      <c r="D13" s="27">
        <f>IF(E13="Doutoramento",20,IF(E13="Mestrado antes Bolonha",18,IF(E13="Licenciatura",16,IF(E13="Mestrado após Bolonha",16,14))))</f>
        <v>14</v>
      </c>
      <c r="E13" s="2"/>
      <c r="F13" s="28">
        <f>G13+I13</f>
        <v>10</v>
      </c>
      <c r="G13" s="29">
        <f>IF(H13="31-36 meses",14,IF(H13="21-30 meses",12,IF(H13="12-20 meses",11,10)))</f>
        <v>10</v>
      </c>
      <c r="H13" s="2"/>
      <c r="I13" s="37">
        <f>IF(J13="3 ou mais",6,IF(J13=2,4,IF(J13=1,2,0)))</f>
        <v>0</v>
      </c>
      <c r="J13" s="2"/>
      <c r="K13" s="38">
        <f>L13+N13+P13+Q13</f>
        <v>8</v>
      </c>
      <c r="L13" s="29">
        <f>IF(M13="&gt;50",9,IF(M13="&gt;30 e &gt;= 50",7,IF(M13=" &lt;= 30",5,4)))</f>
        <v>4</v>
      </c>
      <c r="M13" s="2"/>
      <c r="N13" s="29">
        <f>IF(O13="&gt;50",7,IF(O13="&gt;30 e &gt;= 50",6,IF(O13=" &lt;= 30",5,4)))</f>
        <v>4</v>
      </c>
      <c r="O13" s="2"/>
      <c r="P13" s="2"/>
      <c r="Q13" s="2"/>
      <c r="R13" s="40">
        <f>IF(SUM(S13:W13)&gt;36,"Erro: maior que 36",IF(OR(S13&gt;=18,(20/36)*S13+(19/36)*T13+(18/36)*U13+(16/36)*V13+(15/36)*W13&gt;20),20,(20/36)*S13+(19/36)*T13+(18/36)*U13+(16/36)*V13+(15/36)*W13))</f>
        <v>0</v>
      </c>
      <c r="S13" s="1"/>
      <c r="T13" s="1"/>
      <c r="U13" s="1"/>
      <c r="V13" s="1"/>
      <c r="W13" s="1"/>
    </row>
    <row r="14" spans="1:23" ht="17.25" customHeight="1" thickBot="1" x14ac:dyDescent="0.3">
      <c r="A14" s="3"/>
      <c r="B14" s="26">
        <f t="shared" ref="B14:B51" si="0">C14/4</f>
        <v>2</v>
      </c>
      <c r="C14" s="26">
        <f t="shared" ref="C14:C51" si="1">SUM((D14*2)+(F14*6)+(K14*1)+(R14*3))/12</f>
        <v>8</v>
      </c>
      <c r="D14" s="27">
        <f t="shared" ref="D14:D51" si="2">IF(E14="Doutoramento",20,IF(E14="Mestrado antes Bolonha",18,IF(E14="Licenciatura",16,IF(E14="Mestrado após Bolonha",16,14))))</f>
        <v>14</v>
      </c>
      <c r="E14" s="2"/>
      <c r="F14" s="28">
        <f t="shared" ref="F14:F51" si="3">G14+I14</f>
        <v>10</v>
      </c>
      <c r="G14" s="29">
        <f t="shared" ref="G14:G51" si="4">IF(H14="31-36 meses",14,IF(H14="21-30 meses",12,IF(H14="12-20 meses",11,10)))</f>
        <v>10</v>
      </c>
      <c r="H14" s="2"/>
      <c r="I14" s="37">
        <f t="shared" ref="I14:I51" si="5">IF(J14="3 ou mais",6,IF(J14=2,4,IF(J14=1,2,0)))</f>
        <v>0</v>
      </c>
      <c r="J14" s="2"/>
      <c r="K14" s="38">
        <f t="shared" ref="K14:K51" si="6">L14+N14+P14+Q14</f>
        <v>8</v>
      </c>
      <c r="L14" s="29">
        <f t="shared" ref="L14:L51" si="7">IF(M14="&gt;50",9,IF(M14="&gt;30 e &gt;= 50",7,IF(M14=" &lt;= 30",5,4)))</f>
        <v>4</v>
      </c>
      <c r="M14" s="2"/>
      <c r="N14" s="29">
        <f t="shared" ref="N14:N51" si="8">IF(O14="&gt;50",7,IF(O14="&gt;30 e &gt;= 50",6,IF(O14=" &lt;= 30",5,4)))</f>
        <v>4</v>
      </c>
      <c r="O14" s="2"/>
      <c r="P14" s="2"/>
      <c r="Q14" s="2"/>
      <c r="R14" s="40">
        <f t="shared" ref="R14:R51" si="9">IF(SUM(S14:W14)&gt;36,"Erro: maior que 36",IF(OR(S14&gt;=18,(20/36)*S14+(19/36)*T14+(18/36)*U14+(16/36)*V14+(15/36)*W14&gt;20),20,(20/36)*S14+(19/36)*T14+(18/36)*U14+(16/36)*V14+(15/36)*W14))</f>
        <v>0</v>
      </c>
      <c r="S14" s="1"/>
      <c r="T14" s="1"/>
      <c r="U14" s="1"/>
      <c r="V14" s="1"/>
      <c r="W14" s="1"/>
    </row>
    <row r="15" spans="1:23" ht="17.25" customHeight="1" thickBot="1" x14ac:dyDescent="0.3">
      <c r="A15" s="3"/>
      <c r="B15" s="26">
        <f t="shared" si="0"/>
        <v>2</v>
      </c>
      <c r="C15" s="26">
        <f t="shared" si="1"/>
        <v>8</v>
      </c>
      <c r="D15" s="27">
        <f t="shared" si="2"/>
        <v>14</v>
      </c>
      <c r="E15" s="2"/>
      <c r="F15" s="28">
        <f t="shared" si="3"/>
        <v>10</v>
      </c>
      <c r="G15" s="29">
        <f t="shared" si="4"/>
        <v>10</v>
      </c>
      <c r="H15" s="2"/>
      <c r="I15" s="37">
        <f t="shared" si="5"/>
        <v>0</v>
      </c>
      <c r="J15" s="2"/>
      <c r="K15" s="38">
        <f t="shared" si="6"/>
        <v>8</v>
      </c>
      <c r="L15" s="29">
        <f t="shared" si="7"/>
        <v>4</v>
      </c>
      <c r="M15" s="2"/>
      <c r="N15" s="29">
        <f t="shared" si="8"/>
        <v>4</v>
      </c>
      <c r="O15" s="2"/>
      <c r="P15" s="2"/>
      <c r="Q15" s="2"/>
      <c r="R15" s="40">
        <f t="shared" si="9"/>
        <v>0</v>
      </c>
      <c r="S15" s="1"/>
      <c r="T15" s="1"/>
      <c r="U15" s="1"/>
      <c r="V15" s="1"/>
      <c r="W15" s="1"/>
    </row>
    <row r="16" spans="1:23" ht="17.25" customHeight="1" thickBot="1" x14ac:dyDescent="0.3">
      <c r="A16" s="3"/>
      <c r="B16" s="26">
        <f t="shared" si="0"/>
        <v>2</v>
      </c>
      <c r="C16" s="26">
        <f t="shared" si="1"/>
        <v>8</v>
      </c>
      <c r="D16" s="27">
        <f t="shared" si="2"/>
        <v>14</v>
      </c>
      <c r="E16" s="2"/>
      <c r="F16" s="28">
        <f t="shared" si="3"/>
        <v>10</v>
      </c>
      <c r="G16" s="29">
        <f t="shared" si="4"/>
        <v>10</v>
      </c>
      <c r="H16" s="2"/>
      <c r="I16" s="37">
        <f t="shared" si="5"/>
        <v>0</v>
      </c>
      <c r="J16" s="2"/>
      <c r="K16" s="38">
        <f t="shared" si="6"/>
        <v>8</v>
      </c>
      <c r="L16" s="29">
        <f t="shared" si="7"/>
        <v>4</v>
      </c>
      <c r="M16" s="2"/>
      <c r="N16" s="29">
        <f t="shared" si="8"/>
        <v>4</v>
      </c>
      <c r="O16" s="2"/>
      <c r="P16" s="2"/>
      <c r="Q16" s="2"/>
      <c r="R16" s="40">
        <f t="shared" si="9"/>
        <v>0</v>
      </c>
      <c r="S16" s="1"/>
      <c r="T16" s="1"/>
      <c r="U16" s="1"/>
      <c r="V16" s="1"/>
      <c r="W16" s="1"/>
    </row>
    <row r="17" spans="1:23" ht="17.25" customHeight="1" thickBot="1" x14ac:dyDescent="0.3">
      <c r="A17" s="3"/>
      <c r="B17" s="26">
        <f t="shared" si="0"/>
        <v>2</v>
      </c>
      <c r="C17" s="26">
        <f t="shared" si="1"/>
        <v>8</v>
      </c>
      <c r="D17" s="27">
        <f t="shared" si="2"/>
        <v>14</v>
      </c>
      <c r="E17" s="2"/>
      <c r="F17" s="28">
        <f t="shared" si="3"/>
        <v>10</v>
      </c>
      <c r="G17" s="29">
        <f t="shared" si="4"/>
        <v>10</v>
      </c>
      <c r="H17" s="2"/>
      <c r="I17" s="37">
        <f t="shared" si="5"/>
        <v>0</v>
      </c>
      <c r="J17" s="2"/>
      <c r="K17" s="38">
        <f t="shared" si="6"/>
        <v>8</v>
      </c>
      <c r="L17" s="29">
        <f t="shared" si="7"/>
        <v>4</v>
      </c>
      <c r="M17" s="2"/>
      <c r="N17" s="29">
        <f t="shared" si="8"/>
        <v>4</v>
      </c>
      <c r="O17" s="2"/>
      <c r="P17" s="2"/>
      <c r="Q17" s="2"/>
      <c r="R17" s="40">
        <f t="shared" si="9"/>
        <v>0</v>
      </c>
      <c r="S17" s="1"/>
      <c r="T17" s="1"/>
      <c r="U17" s="1"/>
      <c r="V17" s="1"/>
      <c r="W17" s="1"/>
    </row>
    <row r="18" spans="1:23" ht="17.25" customHeight="1" thickBot="1" x14ac:dyDescent="0.3">
      <c r="A18" s="3"/>
      <c r="B18" s="26">
        <f t="shared" si="0"/>
        <v>2</v>
      </c>
      <c r="C18" s="26">
        <f t="shared" si="1"/>
        <v>8</v>
      </c>
      <c r="D18" s="27">
        <f t="shared" si="2"/>
        <v>14</v>
      </c>
      <c r="E18" s="2"/>
      <c r="F18" s="28">
        <f t="shared" si="3"/>
        <v>10</v>
      </c>
      <c r="G18" s="29">
        <f t="shared" si="4"/>
        <v>10</v>
      </c>
      <c r="H18" s="2"/>
      <c r="I18" s="37">
        <f t="shared" si="5"/>
        <v>0</v>
      </c>
      <c r="J18" s="2"/>
      <c r="K18" s="38">
        <f t="shared" si="6"/>
        <v>8</v>
      </c>
      <c r="L18" s="29">
        <f t="shared" si="7"/>
        <v>4</v>
      </c>
      <c r="M18" s="2"/>
      <c r="N18" s="29">
        <f t="shared" si="8"/>
        <v>4</v>
      </c>
      <c r="O18" s="2"/>
      <c r="P18" s="2"/>
      <c r="Q18" s="2"/>
      <c r="R18" s="40">
        <f t="shared" si="9"/>
        <v>0</v>
      </c>
      <c r="S18" s="1"/>
      <c r="T18" s="1"/>
      <c r="U18" s="1"/>
      <c r="V18" s="1"/>
      <c r="W18" s="1"/>
    </row>
    <row r="19" spans="1:23" ht="17.25" customHeight="1" thickBot="1" x14ac:dyDescent="0.3">
      <c r="A19" s="3"/>
      <c r="B19" s="26">
        <f t="shared" si="0"/>
        <v>2</v>
      </c>
      <c r="C19" s="26">
        <f t="shared" si="1"/>
        <v>8</v>
      </c>
      <c r="D19" s="27">
        <f t="shared" si="2"/>
        <v>14</v>
      </c>
      <c r="E19" s="2"/>
      <c r="F19" s="28">
        <f t="shared" si="3"/>
        <v>10</v>
      </c>
      <c r="G19" s="29">
        <f t="shared" si="4"/>
        <v>10</v>
      </c>
      <c r="H19" s="2"/>
      <c r="I19" s="37">
        <f t="shared" si="5"/>
        <v>0</v>
      </c>
      <c r="J19" s="2"/>
      <c r="K19" s="38">
        <f t="shared" si="6"/>
        <v>8</v>
      </c>
      <c r="L19" s="29">
        <f t="shared" si="7"/>
        <v>4</v>
      </c>
      <c r="M19" s="2"/>
      <c r="N19" s="29">
        <f t="shared" si="8"/>
        <v>4</v>
      </c>
      <c r="O19" s="2"/>
      <c r="P19" s="2"/>
      <c r="Q19" s="2"/>
      <c r="R19" s="40">
        <f t="shared" si="9"/>
        <v>0</v>
      </c>
      <c r="S19" s="1"/>
      <c r="T19" s="1"/>
      <c r="U19" s="1"/>
      <c r="V19" s="1"/>
      <c r="W19" s="1"/>
    </row>
    <row r="20" spans="1:23" ht="17.25" customHeight="1" thickBot="1" x14ac:dyDescent="0.3">
      <c r="A20" s="3"/>
      <c r="B20" s="26">
        <f t="shared" si="0"/>
        <v>2</v>
      </c>
      <c r="C20" s="26">
        <f t="shared" si="1"/>
        <v>8</v>
      </c>
      <c r="D20" s="27">
        <f t="shared" si="2"/>
        <v>14</v>
      </c>
      <c r="E20" s="2"/>
      <c r="F20" s="28">
        <f t="shared" si="3"/>
        <v>10</v>
      </c>
      <c r="G20" s="29">
        <f t="shared" si="4"/>
        <v>10</v>
      </c>
      <c r="H20" s="2"/>
      <c r="I20" s="37">
        <f t="shared" si="5"/>
        <v>0</v>
      </c>
      <c r="J20" s="2"/>
      <c r="K20" s="38">
        <f t="shared" si="6"/>
        <v>8</v>
      </c>
      <c r="L20" s="29">
        <f t="shared" si="7"/>
        <v>4</v>
      </c>
      <c r="M20" s="2"/>
      <c r="N20" s="29">
        <f t="shared" si="8"/>
        <v>4</v>
      </c>
      <c r="O20" s="2"/>
      <c r="P20" s="2"/>
      <c r="Q20" s="2"/>
      <c r="R20" s="40">
        <f t="shared" si="9"/>
        <v>0</v>
      </c>
      <c r="S20" s="1"/>
      <c r="T20" s="1"/>
      <c r="U20" s="1"/>
      <c r="V20" s="1"/>
      <c r="W20" s="1"/>
    </row>
    <row r="21" spans="1:23" ht="17.25" customHeight="1" thickBot="1" x14ac:dyDescent="0.3">
      <c r="A21" s="3"/>
      <c r="B21" s="26">
        <f t="shared" si="0"/>
        <v>2</v>
      </c>
      <c r="C21" s="26">
        <f t="shared" si="1"/>
        <v>8</v>
      </c>
      <c r="D21" s="27">
        <f t="shared" si="2"/>
        <v>14</v>
      </c>
      <c r="E21" s="2"/>
      <c r="F21" s="28">
        <f t="shared" si="3"/>
        <v>10</v>
      </c>
      <c r="G21" s="29">
        <f t="shared" si="4"/>
        <v>10</v>
      </c>
      <c r="H21" s="2"/>
      <c r="I21" s="37">
        <f t="shared" si="5"/>
        <v>0</v>
      </c>
      <c r="J21" s="2"/>
      <c r="K21" s="38">
        <f t="shared" si="6"/>
        <v>8</v>
      </c>
      <c r="L21" s="29">
        <f t="shared" si="7"/>
        <v>4</v>
      </c>
      <c r="M21" s="2"/>
      <c r="N21" s="29">
        <f t="shared" si="8"/>
        <v>4</v>
      </c>
      <c r="O21" s="2"/>
      <c r="P21" s="2"/>
      <c r="Q21" s="2"/>
      <c r="R21" s="40">
        <f t="shared" si="9"/>
        <v>0</v>
      </c>
      <c r="S21" s="1"/>
      <c r="T21" s="1"/>
      <c r="U21" s="1"/>
      <c r="V21" s="1"/>
      <c r="W21" s="1"/>
    </row>
    <row r="22" spans="1:23" ht="17.25" customHeight="1" thickBot="1" x14ac:dyDescent="0.3">
      <c r="A22" s="3"/>
      <c r="B22" s="26">
        <f t="shared" si="0"/>
        <v>2</v>
      </c>
      <c r="C22" s="26">
        <f t="shared" si="1"/>
        <v>8</v>
      </c>
      <c r="D22" s="27">
        <f t="shared" si="2"/>
        <v>14</v>
      </c>
      <c r="E22" s="2"/>
      <c r="F22" s="28">
        <f t="shared" si="3"/>
        <v>10</v>
      </c>
      <c r="G22" s="29">
        <f t="shared" si="4"/>
        <v>10</v>
      </c>
      <c r="H22" s="2"/>
      <c r="I22" s="37">
        <f t="shared" si="5"/>
        <v>0</v>
      </c>
      <c r="J22" s="2"/>
      <c r="K22" s="38">
        <f t="shared" si="6"/>
        <v>8</v>
      </c>
      <c r="L22" s="29">
        <f t="shared" si="7"/>
        <v>4</v>
      </c>
      <c r="M22" s="2"/>
      <c r="N22" s="29">
        <f t="shared" si="8"/>
        <v>4</v>
      </c>
      <c r="O22" s="2"/>
      <c r="P22" s="2"/>
      <c r="Q22" s="2"/>
      <c r="R22" s="40">
        <f t="shared" si="9"/>
        <v>0</v>
      </c>
      <c r="S22" s="1"/>
      <c r="T22" s="1"/>
      <c r="U22" s="1"/>
      <c r="V22" s="1"/>
      <c r="W22" s="1"/>
    </row>
    <row r="23" spans="1:23" ht="17.25" customHeight="1" thickBot="1" x14ac:dyDescent="0.3">
      <c r="A23" s="3"/>
      <c r="B23" s="26">
        <f t="shared" si="0"/>
        <v>2</v>
      </c>
      <c r="C23" s="26">
        <f t="shared" si="1"/>
        <v>8</v>
      </c>
      <c r="D23" s="27">
        <f t="shared" si="2"/>
        <v>14</v>
      </c>
      <c r="E23" s="2"/>
      <c r="F23" s="28">
        <f t="shared" si="3"/>
        <v>10</v>
      </c>
      <c r="G23" s="29">
        <f t="shared" si="4"/>
        <v>10</v>
      </c>
      <c r="H23" s="2"/>
      <c r="I23" s="37">
        <f t="shared" si="5"/>
        <v>0</v>
      </c>
      <c r="J23" s="2"/>
      <c r="K23" s="38">
        <f t="shared" si="6"/>
        <v>8</v>
      </c>
      <c r="L23" s="29">
        <f t="shared" si="7"/>
        <v>4</v>
      </c>
      <c r="M23" s="2"/>
      <c r="N23" s="29">
        <f t="shared" si="8"/>
        <v>4</v>
      </c>
      <c r="O23" s="2"/>
      <c r="P23" s="2"/>
      <c r="Q23" s="2"/>
      <c r="R23" s="40">
        <f t="shared" si="9"/>
        <v>0</v>
      </c>
      <c r="S23" s="1"/>
      <c r="T23" s="1"/>
      <c r="U23" s="1"/>
      <c r="V23" s="1"/>
      <c r="W23" s="1"/>
    </row>
    <row r="24" spans="1:23" ht="17.25" customHeight="1" thickBot="1" x14ac:dyDescent="0.3">
      <c r="A24" s="3"/>
      <c r="B24" s="26">
        <f t="shared" si="0"/>
        <v>2</v>
      </c>
      <c r="C24" s="26">
        <f t="shared" si="1"/>
        <v>8</v>
      </c>
      <c r="D24" s="27">
        <f t="shared" si="2"/>
        <v>14</v>
      </c>
      <c r="E24" s="2"/>
      <c r="F24" s="28">
        <f t="shared" si="3"/>
        <v>10</v>
      </c>
      <c r="G24" s="29">
        <f t="shared" si="4"/>
        <v>10</v>
      </c>
      <c r="H24" s="2"/>
      <c r="I24" s="37">
        <f t="shared" si="5"/>
        <v>0</v>
      </c>
      <c r="J24" s="2"/>
      <c r="K24" s="38">
        <f t="shared" si="6"/>
        <v>8</v>
      </c>
      <c r="L24" s="29">
        <f t="shared" si="7"/>
        <v>4</v>
      </c>
      <c r="M24" s="2"/>
      <c r="N24" s="29">
        <f t="shared" si="8"/>
        <v>4</v>
      </c>
      <c r="O24" s="2"/>
      <c r="P24" s="2"/>
      <c r="Q24" s="2"/>
      <c r="R24" s="40">
        <f t="shared" si="9"/>
        <v>0</v>
      </c>
      <c r="S24" s="1"/>
      <c r="T24" s="1"/>
      <c r="U24" s="1"/>
      <c r="V24" s="1"/>
      <c r="W24" s="1"/>
    </row>
    <row r="25" spans="1:23" ht="17.25" customHeight="1" thickBot="1" x14ac:dyDescent="0.3">
      <c r="A25" s="3"/>
      <c r="B25" s="26">
        <f t="shared" si="0"/>
        <v>2</v>
      </c>
      <c r="C25" s="26">
        <f t="shared" si="1"/>
        <v>8</v>
      </c>
      <c r="D25" s="27">
        <f t="shared" si="2"/>
        <v>14</v>
      </c>
      <c r="E25" s="2"/>
      <c r="F25" s="28">
        <f t="shared" si="3"/>
        <v>10</v>
      </c>
      <c r="G25" s="29">
        <f t="shared" si="4"/>
        <v>10</v>
      </c>
      <c r="H25" s="2"/>
      <c r="I25" s="37">
        <f t="shared" si="5"/>
        <v>0</v>
      </c>
      <c r="J25" s="2"/>
      <c r="K25" s="38">
        <f t="shared" si="6"/>
        <v>8</v>
      </c>
      <c r="L25" s="29">
        <f t="shared" si="7"/>
        <v>4</v>
      </c>
      <c r="M25" s="2"/>
      <c r="N25" s="29">
        <f t="shared" si="8"/>
        <v>4</v>
      </c>
      <c r="O25" s="2"/>
      <c r="P25" s="2"/>
      <c r="Q25" s="2"/>
      <c r="R25" s="40">
        <f t="shared" si="9"/>
        <v>0</v>
      </c>
      <c r="S25" s="1"/>
      <c r="T25" s="1"/>
      <c r="U25" s="1"/>
      <c r="V25" s="1"/>
      <c r="W25" s="1"/>
    </row>
    <row r="26" spans="1:23" ht="17.25" customHeight="1" thickBot="1" x14ac:dyDescent="0.3">
      <c r="A26" s="3"/>
      <c r="B26" s="26">
        <f t="shared" si="0"/>
        <v>2</v>
      </c>
      <c r="C26" s="26">
        <f t="shared" si="1"/>
        <v>8</v>
      </c>
      <c r="D26" s="27">
        <f t="shared" si="2"/>
        <v>14</v>
      </c>
      <c r="E26" s="2"/>
      <c r="F26" s="28">
        <f t="shared" si="3"/>
        <v>10</v>
      </c>
      <c r="G26" s="29">
        <f t="shared" si="4"/>
        <v>10</v>
      </c>
      <c r="H26" s="2"/>
      <c r="I26" s="37">
        <f t="shared" si="5"/>
        <v>0</v>
      </c>
      <c r="J26" s="2"/>
      <c r="K26" s="38">
        <f t="shared" si="6"/>
        <v>8</v>
      </c>
      <c r="L26" s="29">
        <f t="shared" si="7"/>
        <v>4</v>
      </c>
      <c r="M26" s="2"/>
      <c r="N26" s="29">
        <f t="shared" si="8"/>
        <v>4</v>
      </c>
      <c r="O26" s="2"/>
      <c r="P26" s="2"/>
      <c r="Q26" s="2"/>
      <c r="R26" s="40">
        <f t="shared" si="9"/>
        <v>0</v>
      </c>
      <c r="S26" s="1"/>
      <c r="T26" s="1"/>
      <c r="U26" s="1"/>
      <c r="V26" s="1"/>
      <c r="W26" s="1"/>
    </row>
    <row r="27" spans="1:23" ht="17.25" customHeight="1" thickBot="1" x14ac:dyDescent="0.3">
      <c r="A27" s="3"/>
      <c r="B27" s="26">
        <f t="shared" si="0"/>
        <v>2</v>
      </c>
      <c r="C27" s="26">
        <f t="shared" si="1"/>
        <v>8</v>
      </c>
      <c r="D27" s="27">
        <f t="shared" si="2"/>
        <v>14</v>
      </c>
      <c r="E27" s="2"/>
      <c r="F27" s="28">
        <f t="shared" si="3"/>
        <v>10</v>
      </c>
      <c r="G27" s="29">
        <f t="shared" si="4"/>
        <v>10</v>
      </c>
      <c r="H27" s="2"/>
      <c r="I27" s="37">
        <f t="shared" si="5"/>
        <v>0</v>
      </c>
      <c r="J27" s="2"/>
      <c r="K27" s="38">
        <f t="shared" si="6"/>
        <v>8</v>
      </c>
      <c r="L27" s="29">
        <f t="shared" si="7"/>
        <v>4</v>
      </c>
      <c r="M27" s="2"/>
      <c r="N27" s="29">
        <f t="shared" si="8"/>
        <v>4</v>
      </c>
      <c r="O27" s="2"/>
      <c r="P27" s="2"/>
      <c r="Q27" s="2"/>
      <c r="R27" s="40">
        <f t="shared" si="9"/>
        <v>0</v>
      </c>
      <c r="S27" s="1"/>
      <c r="T27" s="1"/>
      <c r="U27" s="1"/>
      <c r="V27" s="1"/>
      <c r="W27" s="1"/>
    </row>
    <row r="28" spans="1:23" ht="17.25" customHeight="1" thickBot="1" x14ac:dyDescent="0.3">
      <c r="A28" s="3"/>
      <c r="B28" s="26">
        <f t="shared" si="0"/>
        <v>2</v>
      </c>
      <c r="C28" s="26">
        <f t="shared" si="1"/>
        <v>8</v>
      </c>
      <c r="D28" s="27">
        <f t="shared" si="2"/>
        <v>14</v>
      </c>
      <c r="E28" s="2"/>
      <c r="F28" s="28">
        <f t="shared" si="3"/>
        <v>10</v>
      </c>
      <c r="G28" s="29">
        <f t="shared" si="4"/>
        <v>10</v>
      </c>
      <c r="H28" s="2"/>
      <c r="I28" s="37">
        <f t="shared" si="5"/>
        <v>0</v>
      </c>
      <c r="J28" s="2"/>
      <c r="K28" s="38">
        <f t="shared" si="6"/>
        <v>8</v>
      </c>
      <c r="L28" s="29">
        <f t="shared" si="7"/>
        <v>4</v>
      </c>
      <c r="M28" s="2"/>
      <c r="N28" s="29">
        <f t="shared" si="8"/>
        <v>4</v>
      </c>
      <c r="O28" s="2"/>
      <c r="P28" s="2"/>
      <c r="Q28" s="2"/>
      <c r="R28" s="40">
        <f t="shared" si="9"/>
        <v>0</v>
      </c>
      <c r="S28" s="1"/>
      <c r="T28" s="1"/>
      <c r="U28" s="1"/>
      <c r="V28" s="1"/>
      <c r="W28" s="1"/>
    </row>
    <row r="29" spans="1:23" ht="17.25" customHeight="1" thickBot="1" x14ac:dyDescent="0.3">
      <c r="A29" s="3"/>
      <c r="B29" s="26">
        <f t="shared" si="0"/>
        <v>2</v>
      </c>
      <c r="C29" s="26">
        <f t="shared" si="1"/>
        <v>8</v>
      </c>
      <c r="D29" s="27">
        <f t="shared" si="2"/>
        <v>14</v>
      </c>
      <c r="E29" s="2"/>
      <c r="F29" s="28">
        <f t="shared" si="3"/>
        <v>10</v>
      </c>
      <c r="G29" s="29">
        <f t="shared" si="4"/>
        <v>10</v>
      </c>
      <c r="H29" s="2"/>
      <c r="I29" s="37">
        <f t="shared" si="5"/>
        <v>0</v>
      </c>
      <c r="J29" s="2"/>
      <c r="K29" s="38">
        <f t="shared" si="6"/>
        <v>8</v>
      </c>
      <c r="L29" s="29">
        <f t="shared" si="7"/>
        <v>4</v>
      </c>
      <c r="M29" s="2"/>
      <c r="N29" s="29">
        <f t="shared" si="8"/>
        <v>4</v>
      </c>
      <c r="O29" s="2"/>
      <c r="P29" s="2"/>
      <c r="Q29" s="2"/>
      <c r="R29" s="40">
        <f t="shared" si="9"/>
        <v>0</v>
      </c>
      <c r="S29" s="1"/>
      <c r="T29" s="1"/>
      <c r="U29" s="1"/>
      <c r="V29" s="1"/>
      <c r="W29" s="1"/>
    </row>
    <row r="30" spans="1:23" ht="17.25" customHeight="1" thickBot="1" x14ac:dyDescent="0.3">
      <c r="A30" s="3"/>
      <c r="B30" s="26">
        <f t="shared" si="0"/>
        <v>2</v>
      </c>
      <c r="C30" s="26">
        <f t="shared" si="1"/>
        <v>8</v>
      </c>
      <c r="D30" s="27">
        <f t="shared" si="2"/>
        <v>14</v>
      </c>
      <c r="E30" s="2"/>
      <c r="F30" s="28">
        <f t="shared" si="3"/>
        <v>10</v>
      </c>
      <c r="G30" s="29">
        <f t="shared" si="4"/>
        <v>10</v>
      </c>
      <c r="H30" s="2"/>
      <c r="I30" s="37">
        <f t="shared" si="5"/>
        <v>0</v>
      </c>
      <c r="J30" s="2"/>
      <c r="K30" s="38">
        <f t="shared" si="6"/>
        <v>8</v>
      </c>
      <c r="L30" s="29">
        <f t="shared" si="7"/>
        <v>4</v>
      </c>
      <c r="M30" s="2"/>
      <c r="N30" s="29">
        <f t="shared" si="8"/>
        <v>4</v>
      </c>
      <c r="O30" s="2"/>
      <c r="P30" s="2"/>
      <c r="Q30" s="2"/>
      <c r="R30" s="40">
        <f t="shared" si="9"/>
        <v>0</v>
      </c>
      <c r="S30" s="1"/>
      <c r="T30" s="1"/>
      <c r="U30" s="1"/>
      <c r="V30" s="1"/>
      <c r="W30" s="1"/>
    </row>
    <row r="31" spans="1:23" ht="17.25" customHeight="1" thickBot="1" x14ac:dyDescent="0.3">
      <c r="A31" s="3"/>
      <c r="B31" s="26">
        <f t="shared" si="0"/>
        <v>2</v>
      </c>
      <c r="C31" s="26">
        <f t="shared" si="1"/>
        <v>8</v>
      </c>
      <c r="D31" s="27">
        <f t="shared" si="2"/>
        <v>14</v>
      </c>
      <c r="E31" s="2"/>
      <c r="F31" s="28">
        <f t="shared" si="3"/>
        <v>10</v>
      </c>
      <c r="G31" s="29">
        <f t="shared" si="4"/>
        <v>10</v>
      </c>
      <c r="H31" s="2"/>
      <c r="I31" s="37">
        <f t="shared" si="5"/>
        <v>0</v>
      </c>
      <c r="J31" s="2"/>
      <c r="K31" s="38">
        <f t="shared" si="6"/>
        <v>8</v>
      </c>
      <c r="L31" s="29">
        <f t="shared" si="7"/>
        <v>4</v>
      </c>
      <c r="M31" s="2"/>
      <c r="N31" s="29">
        <f t="shared" si="8"/>
        <v>4</v>
      </c>
      <c r="O31" s="2"/>
      <c r="P31" s="2"/>
      <c r="Q31" s="2"/>
      <c r="R31" s="40">
        <f t="shared" si="9"/>
        <v>0</v>
      </c>
      <c r="S31" s="1"/>
      <c r="T31" s="1"/>
      <c r="U31" s="1"/>
      <c r="V31" s="1"/>
      <c r="W31" s="1"/>
    </row>
    <row r="32" spans="1:23" ht="17.25" customHeight="1" thickBot="1" x14ac:dyDescent="0.3">
      <c r="A32" s="3"/>
      <c r="B32" s="26">
        <f t="shared" si="0"/>
        <v>2</v>
      </c>
      <c r="C32" s="26">
        <f t="shared" si="1"/>
        <v>8</v>
      </c>
      <c r="D32" s="27">
        <f t="shared" si="2"/>
        <v>14</v>
      </c>
      <c r="E32" s="2"/>
      <c r="F32" s="28">
        <f t="shared" si="3"/>
        <v>10</v>
      </c>
      <c r="G32" s="29">
        <f t="shared" si="4"/>
        <v>10</v>
      </c>
      <c r="H32" s="2"/>
      <c r="I32" s="37">
        <f t="shared" si="5"/>
        <v>0</v>
      </c>
      <c r="J32" s="2"/>
      <c r="K32" s="38">
        <f t="shared" si="6"/>
        <v>8</v>
      </c>
      <c r="L32" s="29">
        <f t="shared" si="7"/>
        <v>4</v>
      </c>
      <c r="M32" s="2"/>
      <c r="N32" s="29">
        <f t="shared" si="8"/>
        <v>4</v>
      </c>
      <c r="O32" s="2"/>
      <c r="P32" s="2"/>
      <c r="Q32" s="2"/>
      <c r="R32" s="40">
        <f t="shared" si="9"/>
        <v>0</v>
      </c>
      <c r="S32" s="1"/>
      <c r="T32" s="1"/>
      <c r="U32" s="1"/>
      <c r="V32" s="1"/>
      <c r="W32" s="1"/>
    </row>
    <row r="33" spans="1:23" ht="17.25" customHeight="1" thickBot="1" x14ac:dyDescent="0.3">
      <c r="A33" s="3"/>
      <c r="B33" s="26">
        <f t="shared" si="0"/>
        <v>2</v>
      </c>
      <c r="C33" s="26">
        <f t="shared" si="1"/>
        <v>8</v>
      </c>
      <c r="D33" s="27">
        <f t="shared" si="2"/>
        <v>14</v>
      </c>
      <c r="E33" s="2"/>
      <c r="F33" s="28">
        <f t="shared" si="3"/>
        <v>10</v>
      </c>
      <c r="G33" s="29">
        <f t="shared" si="4"/>
        <v>10</v>
      </c>
      <c r="H33" s="2"/>
      <c r="I33" s="37">
        <f t="shared" si="5"/>
        <v>0</v>
      </c>
      <c r="J33" s="2"/>
      <c r="K33" s="38">
        <f t="shared" si="6"/>
        <v>8</v>
      </c>
      <c r="L33" s="29">
        <f t="shared" si="7"/>
        <v>4</v>
      </c>
      <c r="M33" s="2"/>
      <c r="N33" s="29">
        <f t="shared" si="8"/>
        <v>4</v>
      </c>
      <c r="O33" s="2"/>
      <c r="P33" s="2"/>
      <c r="Q33" s="2"/>
      <c r="R33" s="40">
        <f t="shared" si="9"/>
        <v>0</v>
      </c>
      <c r="S33" s="1"/>
      <c r="T33" s="1"/>
      <c r="U33" s="1"/>
      <c r="V33" s="1"/>
      <c r="W33" s="1"/>
    </row>
    <row r="34" spans="1:23" ht="17.25" customHeight="1" thickBot="1" x14ac:dyDescent="0.3">
      <c r="A34" s="3"/>
      <c r="B34" s="26">
        <f t="shared" si="0"/>
        <v>2</v>
      </c>
      <c r="C34" s="26">
        <f t="shared" si="1"/>
        <v>8</v>
      </c>
      <c r="D34" s="27">
        <f t="shared" si="2"/>
        <v>14</v>
      </c>
      <c r="E34" s="2"/>
      <c r="F34" s="28">
        <f t="shared" si="3"/>
        <v>10</v>
      </c>
      <c r="G34" s="29">
        <f t="shared" si="4"/>
        <v>10</v>
      </c>
      <c r="H34" s="2"/>
      <c r="I34" s="37">
        <f t="shared" si="5"/>
        <v>0</v>
      </c>
      <c r="J34" s="2"/>
      <c r="K34" s="38">
        <f t="shared" si="6"/>
        <v>8</v>
      </c>
      <c r="L34" s="29">
        <f t="shared" si="7"/>
        <v>4</v>
      </c>
      <c r="M34" s="2"/>
      <c r="N34" s="29">
        <f t="shared" si="8"/>
        <v>4</v>
      </c>
      <c r="O34" s="2"/>
      <c r="P34" s="2"/>
      <c r="Q34" s="2"/>
      <c r="R34" s="40">
        <f t="shared" si="9"/>
        <v>0</v>
      </c>
      <c r="S34" s="1"/>
      <c r="T34" s="1"/>
      <c r="U34" s="1"/>
      <c r="V34" s="1"/>
      <c r="W34" s="1"/>
    </row>
    <row r="35" spans="1:23" ht="17.25" customHeight="1" thickBot="1" x14ac:dyDescent="0.3">
      <c r="A35" s="3"/>
      <c r="B35" s="26">
        <f t="shared" si="0"/>
        <v>2</v>
      </c>
      <c r="C35" s="26">
        <f t="shared" si="1"/>
        <v>8</v>
      </c>
      <c r="D35" s="27">
        <f t="shared" si="2"/>
        <v>14</v>
      </c>
      <c r="E35" s="2"/>
      <c r="F35" s="28">
        <f t="shared" si="3"/>
        <v>10</v>
      </c>
      <c r="G35" s="29">
        <f t="shared" si="4"/>
        <v>10</v>
      </c>
      <c r="H35" s="2"/>
      <c r="I35" s="37">
        <f t="shared" si="5"/>
        <v>0</v>
      </c>
      <c r="J35" s="2"/>
      <c r="K35" s="38">
        <f t="shared" si="6"/>
        <v>8</v>
      </c>
      <c r="L35" s="29">
        <f t="shared" si="7"/>
        <v>4</v>
      </c>
      <c r="M35" s="2"/>
      <c r="N35" s="29">
        <f t="shared" si="8"/>
        <v>4</v>
      </c>
      <c r="O35" s="2"/>
      <c r="P35" s="2"/>
      <c r="Q35" s="2"/>
      <c r="R35" s="40">
        <f t="shared" si="9"/>
        <v>0</v>
      </c>
      <c r="S35" s="1"/>
      <c r="T35" s="1"/>
      <c r="U35" s="1"/>
      <c r="V35" s="1"/>
      <c r="W35" s="1"/>
    </row>
    <row r="36" spans="1:23" ht="17.25" customHeight="1" thickBot="1" x14ac:dyDescent="0.3">
      <c r="A36" s="3"/>
      <c r="B36" s="26">
        <f t="shared" si="0"/>
        <v>2</v>
      </c>
      <c r="C36" s="26">
        <f t="shared" si="1"/>
        <v>8</v>
      </c>
      <c r="D36" s="27">
        <f t="shared" si="2"/>
        <v>14</v>
      </c>
      <c r="E36" s="2"/>
      <c r="F36" s="28">
        <f t="shared" si="3"/>
        <v>10</v>
      </c>
      <c r="G36" s="29">
        <f t="shared" si="4"/>
        <v>10</v>
      </c>
      <c r="H36" s="2"/>
      <c r="I36" s="37">
        <f t="shared" si="5"/>
        <v>0</v>
      </c>
      <c r="J36" s="2"/>
      <c r="K36" s="38">
        <f t="shared" si="6"/>
        <v>8</v>
      </c>
      <c r="L36" s="29">
        <f t="shared" si="7"/>
        <v>4</v>
      </c>
      <c r="M36" s="2"/>
      <c r="N36" s="29">
        <f t="shared" si="8"/>
        <v>4</v>
      </c>
      <c r="O36" s="2"/>
      <c r="P36" s="2"/>
      <c r="Q36" s="2"/>
      <c r="R36" s="40">
        <f t="shared" si="9"/>
        <v>0</v>
      </c>
      <c r="S36" s="1"/>
      <c r="T36" s="1"/>
      <c r="U36" s="1"/>
      <c r="V36" s="1"/>
      <c r="W36" s="1"/>
    </row>
    <row r="37" spans="1:23" ht="17.25" customHeight="1" thickBot="1" x14ac:dyDescent="0.3">
      <c r="A37" s="3"/>
      <c r="B37" s="26">
        <f t="shared" si="0"/>
        <v>2</v>
      </c>
      <c r="C37" s="26">
        <f t="shared" si="1"/>
        <v>8</v>
      </c>
      <c r="D37" s="27">
        <f t="shared" si="2"/>
        <v>14</v>
      </c>
      <c r="E37" s="2"/>
      <c r="F37" s="28">
        <f t="shared" si="3"/>
        <v>10</v>
      </c>
      <c r="G37" s="29">
        <f t="shared" si="4"/>
        <v>10</v>
      </c>
      <c r="H37" s="2"/>
      <c r="I37" s="37">
        <f t="shared" si="5"/>
        <v>0</v>
      </c>
      <c r="J37" s="2"/>
      <c r="K37" s="38">
        <f t="shared" si="6"/>
        <v>8</v>
      </c>
      <c r="L37" s="29">
        <f t="shared" si="7"/>
        <v>4</v>
      </c>
      <c r="M37" s="2"/>
      <c r="N37" s="29">
        <f t="shared" si="8"/>
        <v>4</v>
      </c>
      <c r="O37" s="2"/>
      <c r="P37" s="2"/>
      <c r="Q37" s="2"/>
      <c r="R37" s="40">
        <f t="shared" si="9"/>
        <v>0</v>
      </c>
      <c r="S37" s="1"/>
      <c r="T37" s="1"/>
      <c r="U37" s="1"/>
      <c r="V37" s="1"/>
      <c r="W37" s="1"/>
    </row>
    <row r="38" spans="1:23" ht="17.25" customHeight="1" thickBot="1" x14ac:dyDescent="0.3">
      <c r="A38" s="3"/>
      <c r="B38" s="26">
        <f t="shared" si="0"/>
        <v>2</v>
      </c>
      <c r="C38" s="26">
        <f t="shared" si="1"/>
        <v>8</v>
      </c>
      <c r="D38" s="27">
        <f t="shared" si="2"/>
        <v>14</v>
      </c>
      <c r="E38" s="2"/>
      <c r="F38" s="28">
        <f t="shared" si="3"/>
        <v>10</v>
      </c>
      <c r="G38" s="29">
        <f t="shared" si="4"/>
        <v>10</v>
      </c>
      <c r="H38" s="2"/>
      <c r="I38" s="37">
        <f t="shared" si="5"/>
        <v>0</v>
      </c>
      <c r="J38" s="2"/>
      <c r="K38" s="38">
        <f t="shared" si="6"/>
        <v>8</v>
      </c>
      <c r="L38" s="29">
        <f t="shared" si="7"/>
        <v>4</v>
      </c>
      <c r="M38" s="2"/>
      <c r="N38" s="29">
        <f t="shared" si="8"/>
        <v>4</v>
      </c>
      <c r="O38" s="2"/>
      <c r="P38" s="2"/>
      <c r="Q38" s="2"/>
      <c r="R38" s="40">
        <f t="shared" si="9"/>
        <v>0</v>
      </c>
      <c r="S38" s="1"/>
      <c r="T38" s="1"/>
      <c r="U38" s="1"/>
      <c r="V38" s="1"/>
      <c r="W38" s="1"/>
    </row>
    <row r="39" spans="1:23" ht="17.25" customHeight="1" thickBot="1" x14ac:dyDescent="0.3">
      <c r="A39" s="3"/>
      <c r="B39" s="26">
        <f t="shared" si="0"/>
        <v>2</v>
      </c>
      <c r="C39" s="26">
        <f t="shared" si="1"/>
        <v>8</v>
      </c>
      <c r="D39" s="27">
        <f t="shared" si="2"/>
        <v>14</v>
      </c>
      <c r="E39" s="2"/>
      <c r="F39" s="28">
        <f t="shared" si="3"/>
        <v>10</v>
      </c>
      <c r="G39" s="29">
        <f t="shared" si="4"/>
        <v>10</v>
      </c>
      <c r="H39" s="2"/>
      <c r="I39" s="37">
        <f t="shared" si="5"/>
        <v>0</v>
      </c>
      <c r="J39" s="2"/>
      <c r="K39" s="38">
        <f t="shared" si="6"/>
        <v>8</v>
      </c>
      <c r="L39" s="29">
        <f t="shared" si="7"/>
        <v>4</v>
      </c>
      <c r="M39" s="2"/>
      <c r="N39" s="29">
        <f t="shared" si="8"/>
        <v>4</v>
      </c>
      <c r="O39" s="2"/>
      <c r="P39" s="2"/>
      <c r="Q39" s="2"/>
      <c r="R39" s="40">
        <f t="shared" si="9"/>
        <v>0</v>
      </c>
      <c r="S39" s="1"/>
      <c r="T39" s="1"/>
      <c r="U39" s="1"/>
      <c r="V39" s="1"/>
      <c r="W39" s="1"/>
    </row>
    <row r="40" spans="1:23" ht="17.25" customHeight="1" thickBot="1" x14ac:dyDescent="0.3">
      <c r="A40" s="3"/>
      <c r="B40" s="26">
        <f t="shared" si="0"/>
        <v>2</v>
      </c>
      <c r="C40" s="26">
        <f t="shared" si="1"/>
        <v>8</v>
      </c>
      <c r="D40" s="27">
        <f t="shared" si="2"/>
        <v>14</v>
      </c>
      <c r="E40" s="2"/>
      <c r="F40" s="28">
        <f t="shared" si="3"/>
        <v>10</v>
      </c>
      <c r="G40" s="29">
        <f t="shared" si="4"/>
        <v>10</v>
      </c>
      <c r="H40" s="2"/>
      <c r="I40" s="37">
        <f t="shared" si="5"/>
        <v>0</v>
      </c>
      <c r="J40" s="2"/>
      <c r="K40" s="38">
        <f t="shared" si="6"/>
        <v>8</v>
      </c>
      <c r="L40" s="29">
        <f t="shared" si="7"/>
        <v>4</v>
      </c>
      <c r="M40" s="2"/>
      <c r="N40" s="29">
        <f t="shared" si="8"/>
        <v>4</v>
      </c>
      <c r="O40" s="2"/>
      <c r="P40" s="2"/>
      <c r="Q40" s="2"/>
      <c r="R40" s="40">
        <f t="shared" si="9"/>
        <v>0</v>
      </c>
      <c r="S40" s="1"/>
      <c r="T40" s="1"/>
      <c r="U40" s="1"/>
      <c r="V40" s="1"/>
      <c r="W40" s="1"/>
    </row>
    <row r="41" spans="1:23" ht="17.25" customHeight="1" thickBot="1" x14ac:dyDescent="0.3">
      <c r="A41" s="3"/>
      <c r="B41" s="26">
        <f t="shared" si="0"/>
        <v>2</v>
      </c>
      <c r="C41" s="26">
        <f t="shared" si="1"/>
        <v>8</v>
      </c>
      <c r="D41" s="27">
        <f t="shared" si="2"/>
        <v>14</v>
      </c>
      <c r="E41" s="2"/>
      <c r="F41" s="28">
        <f t="shared" si="3"/>
        <v>10</v>
      </c>
      <c r="G41" s="29">
        <f t="shared" si="4"/>
        <v>10</v>
      </c>
      <c r="H41" s="2"/>
      <c r="I41" s="37">
        <f t="shared" si="5"/>
        <v>0</v>
      </c>
      <c r="J41" s="2"/>
      <c r="K41" s="38">
        <f t="shared" si="6"/>
        <v>8</v>
      </c>
      <c r="L41" s="29">
        <f t="shared" si="7"/>
        <v>4</v>
      </c>
      <c r="M41" s="2"/>
      <c r="N41" s="29">
        <f t="shared" si="8"/>
        <v>4</v>
      </c>
      <c r="O41" s="2"/>
      <c r="P41" s="2"/>
      <c r="Q41" s="2"/>
      <c r="R41" s="40">
        <f t="shared" si="9"/>
        <v>0</v>
      </c>
      <c r="S41" s="1"/>
      <c r="T41" s="1"/>
      <c r="U41" s="1"/>
      <c r="V41" s="1"/>
      <c r="W41" s="1"/>
    </row>
    <row r="42" spans="1:23" ht="17.25" customHeight="1" thickBot="1" x14ac:dyDescent="0.3">
      <c r="A42" s="3"/>
      <c r="B42" s="26">
        <f t="shared" si="0"/>
        <v>2</v>
      </c>
      <c r="C42" s="26">
        <f t="shared" si="1"/>
        <v>8</v>
      </c>
      <c r="D42" s="27">
        <f t="shared" si="2"/>
        <v>14</v>
      </c>
      <c r="E42" s="2"/>
      <c r="F42" s="28">
        <f t="shared" si="3"/>
        <v>10</v>
      </c>
      <c r="G42" s="29">
        <f t="shared" si="4"/>
        <v>10</v>
      </c>
      <c r="H42" s="2"/>
      <c r="I42" s="37">
        <f t="shared" si="5"/>
        <v>0</v>
      </c>
      <c r="J42" s="2"/>
      <c r="K42" s="38">
        <f t="shared" si="6"/>
        <v>8</v>
      </c>
      <c r="L42" s="29">
        <f t="shared" si="7"/>
        <v>4</v>
      </c>
      <c r="M42" s="2"/>
      <c r="N42" s="29">
        <f t="shared" si="8"/>
        <v>4</v>
      </c>
      <c r="O42" s="2"/>
      <c r="P42" s="2"/>
      <c r="Q42" s="2"/>
      <c r="R42" s="40">
        <f t="shared" si="9"/>
        <v>0</v>
      </c>
      <c r="S42" s="1"/>
      <c r="T42" s="1"/>
      <c r="U42" s="1"/>
      <c r="V42" s="1"/>
      <c r="W42" s="1"/>
    </row>
    <row r="43" spans="1:23" ht="17.25" customHeight="1" thickBot="1" x14ac:dyDescent="0.3">
      <c r="A43" s="3"/>
      <c r="B43" s="26">
        <f t="shared" si="0"/>
        <v>2</v>
      </c>
      <c r="C43" s="26">
        <f t="shared" si="1"/>
        <v>8</v>
      </c>
      <c r="D43" s="27">
        <f t="shared" si="2"/>
        <v>14</v>
      </c>
      <c r="E43" s="2"/>
      <c r="F43" s="28">
        <f t="shared" si="3"/>
        <v>10</v>
      </c>
      <c r="G43" s="29">
        <f t="shared" si="4"/>
        <v>10</v>
      </c>
      <c r="H43" s="2"/>
      <c r="I43" s="37">
        <f t="shared" si="5"/>
        <v>0</v>
      </c>
      <c r="J43" s="2"/>
      <c r="K43" s="38">
        <f t="shared" si="6"/>
        <v>8</v>
      </c>
      <c r="L43" s="29">
        <f t="shared" si="7"/>
        <v>4</v>
      </c>
      <c r="M43" s="2"/>
      <c r="N43" s="29">
        <f t="shared" si="8"/>
        <v>4</v>
      </c>
      <c r="O43" s="2"/>
      <c r="P43" s="2"/>
      <c r="Q43" s="2"/>
      <c r="R43" s="40">
        <f t="shared" si="9"/>
        <v>0</v>
      </c>
      <c r="S43" s="1"/>
      <c r="T43" s="1"/>
      <c r="U43" s="1"/>
      <c r="V43" s="1"/>
      <c r="W43" s="1"/>
    </row>
    <row r="44" spans="1:23" ht="17.25" customHeight="1" thickBot="1" x14ac:dyDescent="0.3">
      <c r="A44" s="3"/>
      <c r="B44" s="26">
        <f t="shared" si="0"/>
        <v>2</v>
      </c>
      <c r="C44" s="26">
        <f t="shared" si="1"/>
        <v>8</v>
      </c>
      <c r="D44" s="27">
        <f t="shared" si="2"/>
        <v>14</v>
      </c>
      <c r="E44" s="2"/>
      <c r="F44" s="28">
        <f t="shared" si="3"/>
        <v>10</v>
      </c>
      <c r="G44" s="29">
        <f t="shared" si="4"/>
        <v>10</v>
      </c>
      <c r="H44" s="2"/>
      <c r="I44" s="37">
        <f t="shared" si="5"/>
        <v>0</v>
      </c>
      <c r="J44" s="2"/>
      <c r="K44" s="38">
        <f t="shared" si="6"/>
        <v>8</v>
      </c>
      <c r="L44" s="29">
        <f t="shared" si="7"/>
        <v>4</v>
      </c>
      <c r="M44" s="2"/>
      <c r="N44" s="29">
        <f t="shared" si="8"/>
        <v>4</v>
      </c>
      <c r="O44" s="2"/>
      <c r="P44" s="2"/>
      <c r="Q44" s="2"/>
      <c r="R44" s="40">
        <f t="shared" si="9"/>
        <v>0</v>
      </c>
      <c r="S44" s="1"/>
      <c r="T44" s="1"/>
      <c r="U44" s="1"/>
      <c r="V44" s="1"/>
      <c r="W44" s="1"/>
    </row>
    <row r="45" spans="1:23" ht="17.25" customHeight="1" thickBot="1" x14ac:dyDescent="0.3">
      <c r="A45" s="3"/>
      <c r="B45" s="26">
        <f t="shared" si="0"/>
        <v>2</v>
      </c>
      <c r="C45" s="26">
        <f t="shared" si="1"/>
        <v>8</v>
      </c>
      <c r="D45" s="27">
        <f t="shared" si="2"/>
        <v>14</v>
      </c>
      <c r="E45" s="2"/>
      <c r="F45" s="28">
        <f t="shared" si="3"/>
        <v>10</v>
      </c>
      <c r="G45" s="29">
        <f t="shared" si="4"/>
        <v>10</v>
      </c>
      <c r="H45" s="2"/>
      <c r="I45" s="37">
        <f t="shared" si="5"/>
        <v>0</v>
      </c>
      <c r="J45" s="2"/>
      <c r="K45" s="38">
        <f t="shared" si="6"/>
        <v>8</v>
      </c>
      <c r="L45" s="29">
        <f t="shared" si="7"/>
        <v>4</v>
      </c>
      <c r="M45" s="2"/>
      <c r="N45" s="29">
        <f t="shared" si="8"/>
        <v>4</v>
      </c>
      <c r="O45" s="2"/>
      <c r="P45" s="2"/>
      <c r="Q45" s="2"/>
      <c r="R45" s="40">
        <f t="shared" si="9"/>
        <v>0</v>
      </c>
      <c r="S45" s="1"/>
      <c r="T45" s="1"/>
      <c r="U45" s="1"/>
      <c r="V45" s="1"/>
      <c r="W45" s="1"/>
    </row>
    <row r="46" spans="1:23" ht="17.25" customHeight="1" thickBot="1" x14ac:dyDescent="0.3">
      <c r="A46" s="3"/>
      <c r="B46" s="26">
        <f t="shared" si="0"/>
        <v>2</v>
      </c>
      <c r="C46" s="26">
        <f t="shared" si="1"/>
        <v>8</v>
      </c>
      <c r="D46" s="27">
        <f t="shared" si="2"/>
        <v>14</v>
      </c>
      <c r="E46" s="2"/>
      <c r="F46" s="28">
        <f t="shared" si="3"/>
        <v>10</v>
      </c>
      <c r="G46" s="29">
        <f t="shared" si="4"/>
        <v>10</v>
      </c>
      <c r="H46" s="2"/>
      <c r="I46" s="37">
        <f t="shared" si="5"/>
        <v>0</v>
      </c>
      <c r="J46" s="2"/>
      <c r="K46" s="38">
        <f t="shared" si="6"/>
        <v>8</v>
      </c>
      <c r="L46" s="29">
        <f t="shared" si="7"/>
        <v>4</v>
      </c>
      <c r="M46" s="2"/>
      <c r="N46" s="29">
        <f t="shared" si="8"/>
        <v>4</v>
      </c>
      <c r="O46" s="2"/>
      <c r="P46" s="2"/>
      <c r="Q46" s="2"/>
      <c r="R46" s="40">
        <f t="shared" si="9"/>
        <v>0</v>
      </c>
      <c r="S46" s="1"/>
      <c r="T46" s="1"/>
      <c r="U46" s="1"/>
      <c r="V46" s="1"/>
      <c r="W46" s="1"/>
    </row>
    <row r="47" spans="1:23" ht="17.25" customHeight="1" thickBot="1" x14ac:dyDescent="0.3">
      <c r="A47" s="3"/>
      <c r="B47" s="26">
        <f t="shared" si="0"/>
        <v>2</v>
      </c>
      <c r="C47" s="26">
        <f t="shared" si="1"/>
        <v>8</v>
      </c>
      <c r="D47" s="27">
        <f t="shared" si="2"/>
        <v>14</v>
      </c>
      <c r="E47" s="2"/>
      <c r="F47" s="28">
        <f t="shared" si="3"/>
        <v>10</v>
      </c>
      <c r="G47" s="29">
        <f t="shared" si="4"/>
        <v>10</v>
      </c>
      <c r="H47" s="2"/>
      <c r="I47" s="37">
        <f t="shared" si="5"/>
        <v>0</v>
      </c>
      <c r="J47" s="2"/>
      <c r="K47" s="38">
        <f t="shared" si="6"/>
        <v>8</v>
      </c>
      <c r="L47" s="29">
        <f t="shared" si="7"/>
        <v>4</v>
      </c>
      <c r="M47" s="2"/>
      <c r="N47" s="29">
        <f t="shared" si="8"/>
        <v>4</v>
      </c>
      <c r="O47" s="2"/>
      <c r="P47" s="2"/>
      <c r="Q47" s="2"/>
      <c r="R47" s="40">
        <f t="shared" si="9"/>
        <v>0</v>
      </c>
      <c r="S47" s="1"/>
      <c r="T47" s="1"/>
      <c r="U47" s="1"/>
      <c r="V47" s="1"/>
      <c r="W47" s="1"/>
    </row>
    <row r="48" spans="1:23" ht="17.25" customHeight="1" thickBot="1" x14ac:dyDescent="0.3">
      <c r="A48" s="3"/>
      <c r="B48" s="26">
        <f t="shared" si="0"/>
        <v>2</v>
      </c>
      <c r="C48" s="26">
        <f t="shared" si="1"/>
        <v>8</v>
      </c>
      <c r="D48" s="27">
        <f t="shared" si="2"/>
        <v>14</v>
      </c>
      <c r="E48" s="2"/>
      <c r="F48" s="28">
        <f t="shared" si="3"/>
        <v>10</v>
      </c>
      <c r="G48" s="29">
        <f t="shared" si="4"/>
        <v>10</v>
      </c>
      <c r="H48" s="2"/>
      <c r="I48" s="37">
        <f t="shared" si="5"/>
        <v>0</v>
      </c>
      <c r="J48" s="2"/>
      <c r="K48" s="38">
        <f t="shared" si="6"/>
        <v>8</v>
      </c>
      <c r="L48" s="29">
        <f t="shared" si="7"/>
        <v>4</v>
      </c>
      <c r="M48" s="2"/>
      <c r="N48" s="29">
        <f t="shared" si="8"/>
        <v>4</v>
      </c>
      <c r="O48" s="2"/>
      <c r="P48" s="2"/>
      <c r="Q48" s="2"/>
      <c r="R48" s="40">
        <f t="shared" si="9"/>
        <v>0</v>
      </c>
      <c r="S48" s="1"/>
      <c r="T48" s="1"/>
      <c r="U48" s="1"/>
      <c r="V48" s="1"/>
      <c r="W48" s="1"/>
    </row>
    <row r="49" spans="1:23" ht="17.25" customHeight="1" thickBot="1" x14ac:dyDescent="0.3">
      <c r="A49" s="3"/>
      <c r="B49" s="26">
        <f t="shared" si="0"/>
        <v>2</v>
      </c>
      <c r="C49" s="26">
        <f t="shared" si="1"/>
        <v>8</v>
      </c>
      <c r="D49" s="27">
        <f t="shared" si="2"/>
        <v>14</v>
      </c>
      <c r="E49" s="2"/>
      <c r="F49" s="28">
        <f t="shared" si="3"/>
        <v>10</v>
      </c>
      <c r="G49" s="29">
        <f t="shared" si="4"/>
        <v>10</v>
      </c>
      <c r="H49" s="2"/>
      <c r="I49" s="37">
        <f t="shared" si="5"/>
        <v>0</v>
      </c>
      <c r="J49" s="2"/>
      <c r="K49" s="38">
        <f t="shared" si="6"/>
        <v>8</v>
      </c>
      <c r="L49" s="29">
        <f t="shared" si="7"/>
        <v>4</v>
      </c>
      <c r="M49" s="2"/>
      <c r="N49" s="29">
        <f t="shared" si="8"/>
        <v>4</v>
      </c>
      <c r="O49" s="2"/>
      <c r="P49" s="2"/>
      <c r="Q49" s="2"/>
      <c r="R49" s="40">
        <f t="shared" si="9"/>
        <v>0</v>
      </c>
      <c r="S49" s="1"/>
      <c r="T49" s="1"/>
      <c r="U49" s="1"/>
      <c r="V49" s="1"/>
      <c r="W49" s="1"/>
    </row>
    <row r="50" spans="1:23" ht="17.25" customHeight="1" thickBot="1" x14ac:dyDescent="0.3">
      <c r="A50" s="3"/>
      <c r="B50" s="26">
        <f t="shared" si="0"/>
        <v>2</v>
      </c>
      <c r="C50" s="26">
        <f t="shared" si="1"/>
        <v>8</v>
      </c>
      <c r="D50" s="27">
        <f t="shared" si="2"/>
        <v>14</v>
      </c>
      <c r="E50" s="2"/>
      <c r="F50" s="28">
        <f t="shared" si="3"/>
        <v>10</v>
      </c>
      <c r="G50" s="29">
        <f t="shared" si="4"/>
        <v>10</v>
      </c>
      <c r="H50" s="2"/>
      <c r="I50" s="37">
        <f t="shared" si="5"/>
        <v>0</v>
      </c>
      <c r="J50" s="2"/>
      <c r="K50" s="38">
        <f t="shared" si="6"/>
        <v>8</v>
      </c>
      <c r="L50" s="29">
        <f t="shared" si="7"/>
        <v>4</v>
      </c>
      <c r="M50" s="2"/>
      <c r="N50" s="29">
        <f t="shared" si="8"/>
        <v>4</v>
      </c>
      <c r="O50" s="2"/>
      <c r="P50" s="2"/>
      <c r="Q50" s="2"/>
      <c r="R50" s="40">
        <f t="shared" si="9"/>
        <v>0</v>
      </c>
      <c r="S50" s="1"/>
      <c r="T50" s="1"/>
      <c r="U50" s="1"/>
      <c r="V50" s="1"/>
      <c r="W50" s="1"/>
    </row>
    <row r="51" spans="1:23" ht="17.25" customHeight="1" x14ac:dyDescent="0.25">
      <c r="A51" s="3"/>
      <c r="B51" s="26">
        <f t="shared" si="0"/>
        <v>2</v>
      </c>
      <c r="C51" s="26">
        <f t="shared" si="1"/>
        <v>8</v>
      </c>
      <c r="D51" s="27">
        <f t="shared" si="2"/>
        <v>14</v>
      </c>
      <c r="E51" s="2"/>
      <c r="F51" s="28">
        <f t="shared" si="3"/>
        <v>10</v>
      </c>
      <c r="G51" s="29">
        <f t="shared" si="4"/>
        <v>10</v>
      </c>
      <c r="H51" s="2"/>
      <c r="I51" s="37">
        <f t="shared" si="5"/>
        <v>0</v>
      </c>
      <c r="J51" s="2"/>
      <c r="K51" s="38">
        <f t="shared" si="6"/>
        <v>8</v>
      </c>
      <c r="L51" s="29">
        <f t="shared" si="7"/>
        <v>4</v>
      </c>
      <c r="M51" s="2"/>
      <c r="N51" s="29">
        <f t="shared" si="8"/>
        <v>4</v>
      </c>
      <c r="O51" s="2"/>
      <c r="P51" s="2"/>
      <c r="Q51" s="2"/>
      <c r="R51" s="40">
        <f t="shared" si="9"/>
        <v>0</v>
      </c>
      <c r="S51" s="1"/>
      <c r="T51" s="1"/>
      <c r="U51" s="1"/>
      <c r="V51" s="1"/>
      <c r="W51" s="1"/>
    </row>
    <row r="53" spans="1:23" hidden="1" x14ac:dyDescent="0.25">
      <c r="B53" s="33"/>
      <c r="C53" s="33"/>
      <c r="E53" s="33" t="s">
        <v>6</v>
      </c>
      <c r="H53" t="s">
        <v>35</v>
      </c>
      <c r="J53" t="s">
        <v>38</v>
      </c>
      <c r="M53" t="s">
        <v>8</v>
      </c>
      <c r="O53" t="s">
        <v>8</v>
      </c>
      <c r="P53">
        <v>1</v>
      </c>
      <c r="Q53">
        <v>2</v>
      </c>
    </row>
    <row r="54" spans="1:23" hidden="1" x14ac:dyDescent="0.25">
      <c r="B54" s="33"/>
      <c r="C54" s="33"/>
      <c r="E54" s="33" t="s">
        <v>34</v>
      </c>
      <c r="H54" t="s">
        <v>36</v>
      </c>
      <c r="J54">
        <v>2</v>
      </c>
      <c r="M54" t="s">
        <v>9</v>
      </c>
      <c r="O54" t="s">
        <v>9</v>
      </c>
      <c r="P54">
        <v>2</v>
      </c>
    </row>
    <row r="55" spans="1:23" hidden="1" x14ac:dyDescent="0.25">
      <c r="B55" s="33"/>
      <c r="C55" s="33"/>
      <c r="E55" s="33" t="s">
        <v>0</v>
      </c>
      <c r="H55" t="s">
        <v>37</v>
      </c>
      <c r="J55">
        <v>1</v>
      </c>
      <c r="M55" t="s">
        <v>11</v>
      </c>
      <c r="O55" t="s">
        <v>11</v>
      </c>
    </row>
    <row r="56" spans="1:23" hidden="1" x14ac:dyDescent="0.25">
      <c r="B56" s="33"/>
      <c r="C56" s="33"/>
      <c r="E56" s="33" t="s">
        <v>7</v>
      </c>
    </row>
    <row r="57" spans="1:23" hidden="1" x14ac:dyDescent="0.25">
      <c r="B57" s="33"/>
      <c r="C57" s="33"/>
      <c r="E57" s="33" t="s">
        <v>16</v>
      </c>
    </row>
    <row r="58" spans="1:23" ht="15.75" x14ac:dyDescent="0.25">
      <c r="A58" s="33"/>
      <c r="B58" s="33"/>
      <c r="C58" s="33"/>
      <c r="H58" s="34"/>
    </row>
    <row r="59" spans="1:23" ht="20.25" customHeight="1" x14ac:dyDescent="0.25">
      <c r="A59" s="92" t="s">
        <v>32</v>
      </c>
      <c r="B59" s="35"/>
      <c r="C59" s="35"/>
      <c r="D59" s="35"/>
      <c r="E59" s="35"/>
      <c r="F59" s="35"/>
      <c r="G59" s="35"/>
      <c r="H59" s="35"/>
      <c r="I59" s="35"/>
      <c r="J59" s="35"/>
      <c r="K59" s="35"/>
      <c r="L59" s="35"/>
      <c r="M59" s="35"/>
      <c r="N59" s="35"/>
      <c r="O59" s="35"/>
      <c r="P59" s="35"/>
      <c r="Q59" s="35"/>
      <c r="R59" s="35"/>
      <c r="S59" s="35"/>
      <c r="T59" s="35"/>
      <c r="U59" s="35"/>
    </row>
    <row r="60" spans="1:23" ht="21.75" customHeight="1" x14ac:dyDescent="0.25">
      <c r="A60" s="41" t="s">
        <v>52</v>
      </c>
      <c r="B60" s="41"/>
      <c r="C60" s="41"/>
      <c r="D60" s="41"/>
      <c r="E60" s="41"/>
      <c r="F60" s="41"/>
      <c r="G60" s="41"/>
      <c r="H60" s="41"/>
      <c r="I60" s="41"/>
      <c r="J60" s="41"/>
      <c r="K60" s="41"/>
      <c r="L60" s="41"/>
      <c r="M60" s="41"/>
      <c r="N60" s="41"/>
      <c r="O60" s="41"/>
      <c r="P60" s="41"/>
      <c r="Q60" s="41"/>
      <c r="R60" s="41"/>
      <c r="S60" s="41"/>
      <c r="T60" s="41"/>
      <c r="U60" s="41"/>
    </row>
    <row r="61" spans="1:23" ht="24.75" customHeight="1" x14ac:dyDescent="0.25">
      <c r="A61" s="93" t="s">
        <v>53</v>
      </c>
      <c r="B61" s="36"/>
      <c r="C61" s="36"/>
      <c r="D61" s="36"/>
      <c r="E61" s="36"/>
      <c r="F61" s="36"/>
      <c r="G61" s="36"/>
      <c r="H61" s="36"/>
      <c r="I61" s="36"/>
      <c r="J61" s="36"/>
      <c r="K61" s="36"/>
      <c r="L61" s="36"/>
      <c r="M61" s="36"/>
      <c r="N61" s="36"/>
      <c r="O61" s="36"/>
      <c r="P61" s="36"/>
      <c r="Q61" s="36"/>
      <c r="R61" s="36"/>
      <c r="S61" s="36"/>
      <c r="T61" s="36"/>
      <c r="U61" s="36"/>
    </row>
    <row r="62" spans="1:23" ht="27.75" customHeight="1" x14ac:dyDescent="0.25">
      <c r="A62" s="35" t="s">
        <v>54</v>
      </c>
      <c r="B62" s="35"/>
      <c r="C62" s="35"/>
      <c r="D62" s="35"/>
      <c r="E62" s="35"/>
      <c r="F62" s="35"/>
      <c r="G62" s="35"/>
      <c r="H62" s="35"/>
      <c r="I62" s="35"/>
      <c r="J62" s="35"/>
      <c r="K62" s="35"/>
      <c r="L62" s="35"/>
      <c r="M62" s="35"/>
      <c r="N62" s="35"/>
      <c r="O62" s="35"/>
      <c r="P62" s="35"/>
      <c r="Q62" s="35"/>
      <c r="R62" s="35"/>
      <c r="S62" s="35"/>
      <c r="T62" s="35"/>
      <c r="U62" s="35"/>
    </row>
    <row r="63" spans="1:23" ht="25.5" customHeight="1" x14ac:dyDescent="0.25">
      <c r="A63" s="41" t="s">
        <v>40</v>
      </c>
      <c r="B63" s="41"/>
      <c r="C63" s="41"/>
      <c r="D63" s="41"/>
      <c r="E63" s="41"/>
      <c r="F63" s="41"/>
      <c r="G63" s="41"/>
      <c r="H63" s="41"/>
      <c r="I63" s="41"/>
      <c r="J63" s="41"/>
      <c r="K63" s="41"/>
      <c r="L63" s="41"/>
      <c r="M63" s="41"/>
      <c r="N63" s="41"/>
      <c r="O63" s="41"/>
      <c r="P63" s="41"/>
      <c r="Q63" s="41"/>
      <c r="R63" s="41"/>
      <c r="S63" s="41"/>
      <c r="T63" s="41"/>
      <c r="U63" s="41"/>
    </row>
    <row r="64" spans="1:23" ht="34.5" customHeight="1" x14ac:dyDescent="0.25">
      <c r="A64" s="41" t="s">
        <v>55</v>
      </c>
      <c r="B64" s="41"/>
      <c r="C64" s="41"/>
      <c r="D64" s="41"/>
      <c r="E64" s="41"/>
      <c r="F64" s="41"/>
      <c r="G64" s="41"/>
      <c r="H64" s="41"/>
      <c r="I64" s="41"/>
      <c r="J64" s="41"/>
      <c r="K64" s="41"/>
      <c r="L64" s="41"/>
      <c r="M64" s="41"/>
      <c r="N64" s="41"/>
      <c r="O64" s="41"/>
      <c r="P64" s="41"/>
      <c r="Q64" s="41"/>
      <c r="R64" s="41"/>
      <c r="S64" s="41"/>
      <c r="T64" s="41"/>
      <c r="U64" s="41"/>
    </row>
    <row r="65" spans="1:21" ht="32.25" customHeight="1" x14ac:dyDescent="0.25">
      <c r="A65" s="41" t="s">
        <v>57</v>
      </c>
      <c r="B65" s="41"/>
      <c r="C65" s="41"/>
      <c r="D65" s="41"/>
      <c r="E65" s="41"/>
      <c r="F65" s="41"/>
      <c r="G65" s="41"/>
      <c r="H65" s="41"/>
      <c r="I65" s="41"/>
      <c r="J65" s="41"/>
      <c r="K65" s="41"/>
      <c r="L65" s="41"/>
      <c r="M65" s="41"/>
      <c r="N65" s="41"/>
      <c r="O65" s="41"/>
      <c r="P65" s="41"/>
      <c r="Q65" s="41"/>
      <c r="R65" s="41"/>
      <c r="S65" s="41"/>
      <c r="T65" s="41"/>
      <c r="U65" s="41"/>
    </row>
    <row r="66" spans="1:21" ht="31.5" customHeight="1" x14ac:dyDescent="0.25">
      <c r="A66" s="41" t="s">
        <v>56</v>
      </c>
      <c r="B66" s="41"/>
      <c r="C66" s="41"/>
      <c r="D66" s="41"/>
      <c r="E66" s="41"/>
      <c r="F66" s="41"/>
      <c r="G66" s="41"/>
      <c r="H66" s="41"/>
      <c r="I66" s="41"/>
      <c r="J66" s="41"/>
      <c r="K66" s="41"/>
      <c r="L66" s="41"/>
      <c r="M66" s="41"/>
      <c r="N66" s="41"/>
      <c r="O66" s="41"/>
      <c r="P66" s="41"/>
      <c r="Q66" s="41"/>
      <c r="R66" s="41"/>
      <c r="S66" s="41"/>
      <c r="T66" s="41"/>
      <c r="U66" s="41"/>
    </row>
    <row r="67" spans="1:21" ht="23.25" customHeight="1" x14ac:dyDescent="0.25"/>
  </sheetData>
  <sheetProtection algorithmName="SHA-512" hashValue="NasxrFKpF5802yg6Y7uts18+H7X/0Z6rgqu3+5N5XB4ZMABfJDeqqy5yY65CEZqqH4v7CGZ+twmojNUADUeveQ==" saltValue="PphLU18lCF35pLgik9serA==" spinCount="100000" sheet="1" objects="1" scenarios="1"/>
  <mergeCells count="29">
    <mergeCell ref="G9:J9"/>
    <mergeCell ref="G10:J10"/>
    <mergeCell ref="A2:B2"/>
    <mergeCell ref="A4:B4"/>
    <mergeCell ref="A3:B3"/>
    <mergeCell ref="C2:W2"/>
    <mergeCell ref="C3:W3"/>
    <mergeCell ref="C4:W4"/>
    <mergeCell ref="A7:A11"/>
    <mergeCell ref="L9:Q9"/>
    <mergeCell ref="L10:Q10"/>
    <mergeCell ref="C7:C11"/>
    <mergeCell ref="B7:B11"/>
    <mergeCell ref="G11:H11"/>
    <mergeCell ref="I11:J11"/>
    <mergeCell ref="D7:W7"/>
    <mergeCell ref="R8:W8"/>
    <mergeCell ref="S9:W9"/>
    <mergeCell ref="S10:W10"/>
    <mergeCell ref="L11:M11"/>
    <mergeCell ref="N11:O11"/>
    <mergeCell ref="D8:E8"/>
    <mergeCell ref="F8:J8"/>
    <mergeCell ref="K8:Q8"/>
    <mergeCell ref="A60:U60"/>
    <mergeCell ref="A63:U63"/>
    <mergeCell ref="A64:U64"/>
    <mergeCell ref="A66:U66"/>
    <mergeCell ref="A65:U65"/>
  </mergeCells>
  <dataValidations count="8">
    <dataValidation type="list" allowBlank="1" showInputMessage="1" showErrorMessage="1" sqref="H12:H51" xr:uid="{7C8A8FE4-7988-426E-9B26-8F5A40B3DBE7}">
      <formula1>$H$52:$H$56</formula1>
    </dataValidation>
    <dataValidation type="list" allowBlank="1" showInputMessage="1" showErrorMessage="1" sqref="E12:E51" xr:uid="{69B9A7F4-9D3E-4251-B4AD-F27FD4A8D684}">
      <formula1>$E$52:$E$57</formula1>
    </dataValidation>
    <dataValidation type="list" allowBlank="1" showInputMessage="1" showErrorMessage="1" sqref="J12:J51" xr:uid="{F10FDFB9-25F8-445F-AB72-97FDDA448BFC}">
      <formula1>$J$52:$J$55</formula1>
    </dataValidation>
    <dataValidation type="list" allowBlank="1" showInputMessage="1" showErrorMessage="1" sqref="M12:M51" xr:uid="{7A56E1C7-1203-4D62-8A48-3C1486FE54CA}">
      <formula1>$M$52:$M$55</formula1>
    </dataValidation>
    <dataValidation type="list" allowBlank="1" showInputMessage="1" showErrorMessage="1" sqref="O12:O51" xr:uid="{BC4DE896-DED2-4EBB-AF63-53D8F35BC17C}">
      <formula1>$O$52:$O$55</formula1>
    </dataValidation>
    <dataValidation type="list" allowBlank="1" showInputMessage="1" showErrorMessage="1" sqref="P12:P51" xr:uid="{56CBFE93-0ACF-4A61-9BC8-460B79F782D3}">
      <formula1>$P$52:$P$54</formula1>
    </dataValidation>
    <dataValidation type="list" allowBlank="1" showInputMessage="1" showErrorMessage="1" sqref="Q12:Q51" xr:uid="{EAAE1995-35FA-49B1-9DE1-DD0B095B9C8B}">
      <formula1>$Q$52:$Q$54</formula1>
    </dataValidation>
    <dataValidation type="whole" allowBlank="1" showInputMessage="1" showErrorMessage="1" sqref="S12:W51" xr:uid="{5460C0CD-AE7E-4CE6-82C8-232E02FDF9A9}">
      <formula1>0</formula1>
      <formula2>36</formula2>
    </dataValidation>
  </dataValidations>
  <pageMargins left="0.70866141732283472" right="0.70866141732283472" top="0.74803149606299213" bottom="0.74803149606299213" header="0.31496062992125984" footer="0.31496062992125984"/>
  <pageSetup paperSize="9" scale="41" orientation="landscape" horizontalDpi="200" verticalDpi="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410B-F72C-4206-B14B-2B012307ECA3}">
  <sheetPr>
    <pageSetUpPr fitToPage="1"/>
  </sheetPr>
  <dimension ref="A1:U67"/>
  <sheetViews>
    <sheetView tabSelected="1" zoomScaleNormal="100" workbookViewId="0">
      <selection activeCell="C4" sqref="C4:U4"/>
    </sheetView>
  </sheetViews>
  <sheetFormatPr defaultRowHeight="15" x14ac:dyDescent="0.25"/>
  <cols>
    <col min="1" max="1" width="42.140625" customWidth="1"/>
    <col min="2" max="2" width="12.140625" customWidth="1"/>
    <col min="3" max="3" width="11.7109375" customWidth="1"/>
    <col min="4" max="4" width="5.7109375" customWidth="1"/>
    <col min="5" max="5" width="23.42578125" customWidth="1"/>
    <col min="6" max="6" width="5.7109375" customWidth="1"/>
    <col min="7" max="7" width="3.85546875" customWidth="1"/>
    <col min="8" max="8" width="12.140625" customWidth="1"/>
    <col min="9" max="9" width="3.7109375" customWidth="1"/>
    <col min="10" max="10" width="26" customWidth="1"/>
    <col min="11" max="11" width="6" customWidth="1"/>
    <col min="12" max="12" width="4.28515625" customWidth="1"/>
    <col min="13" max="13" width="12.28515625" customWidth="1"/>
    <col min="14" max="14" width="4.28515625" customWidth="1"/>
    <col min="15" max="15" width="12.7109375" customWidth="1"/>
    <col min="16" max="16" width="4.140625" customWidth="1"/>
    <col min="17" max="17" width="4.28515625" customWidth="1"/>
    <col min="18" max="18" width="5.5703125" customWidth="1"/>
    <col min="19" max="19" width="7.5703125" customWidth="1"/>
    <col min="20" max="20" width="12.140625" customWidth="1"/>
    <col min="21" max="21" width="7.42578125" customWidth="1"/>
  </cols>
  <sheetData>
    <row r="1" spans="1:21" s="6" customFormat="1" ht="15.75" thickBot="1" x14ac:dyDescent="0.3">
      <c r="A1" s="4" t="s">
        <v>60</v>
      </c>
      <c r="B1" s="5"/>
      <c r="C1" s="5"/>
      <c r="D1" s="5"/>
      <c r="E1" s="5"/>
      <c r="F1" s="5"/>
      <c r="G1" s="5"/>
      <c r="H1" s="5"/>
      <c r="I1" s="5"/>
      <c r="J1" s="5"/>
      <c r="K1" s="5"/>
      <c r="L1" s="5"/>
      <c r="M1" s="5"/>
      <c r="N1" s="5"/>
      <c r="O1" s="5"/>
      <c r="P1" s="5"/>
      <c r="Q1" s="5"/>
      <c r="R1" s="5"/>
      <c r="S1" s="5"/>
      <c r="T1" s="5"/>
      <c r="U1" s="5"/>
    </row>
    <row r="2" spans="1:21" s="6" customFormat="1" ht="28.5" customHeight="1" thickBot="1" x14ac:dyDescent="0.25">
      <c r="A2" s="76" t="s">
        <v>31</v>
      </c>
      <c r="B2" s="77"/>
      <c r="C2" s="81"/>
      <c r="D2" s="82"/>
      <c r="E2" s="82"/>
      <c r="F2" s="82"/>
      <c r="G2" s="82"/>
      <c r="H2" s="82"/>
      <c r="I2" s="82"/>
      <c r="J2" s="82"/>
      <c r="K2" s="82"/>
      <c r="L2" s="82"/>
      <c r="M2" s="82"/>
      <c r="N2" s="82"/>
      <c r="O2" s="82"/>
      <c r="P2" s="82"/>
      <c r="Q2" s="82"/>
      <c r="R2" s="82"/>
      <c r="S2" s="82"/>
      <c r="T2" s="82"/>
      <c r="U2" s="83"/>
    </row>
    <row r="3" spans="1:21" s="6" customFormat="1" ht="28.5" customHeight="1" thickBot="1" x14ac:dyDescent="0.25">
      <c r="A3" s="80" t="s">
        <v>30</v>
      </c>
      <c r="B3" s="80"/>
      <c r="C3" s="84"/>
      <c r="D3" s="84"/>
      <c r="E3" s="84"/>
      <c r="F3" s="84"/>
      <c r="G3" s="84"/>
      <c r="H3" s="84"/>
      <c r="I3" s="84"/>
      <c r="J3" s="84"/>
      <c r="K3" s="84"/>
      <c r="L3" s="84"/>
      <c r="M3" s="84"/>
      <c r="N3" s="84"/>
      <c r="O3" s="84"/>
      <c r="P3" s="84"/>
      <c r="Q3" s="84"/>
      <c r="R3" s="84"/>
      <c r="S3" s="84"/>
      <c r="T3" s="84"/>
      <c r="U3" s="84"/>
    </row>
    <row r="4" spans="1:21" s="6" customFormat="1" ht="28.5" customHeight="1" thickBot="1" x14ac:dyDescent="0.25">
      <c r="A4" s="78" t="s">
        <v>39</v>
      </c>
      <c r="B4" s="79"/>
      <c r="C4" s="85"/>
      <c r="D4" s="86"/>
      <c r="E4" s="86"/>
      <c r="F4" s="86"/>
      <c r="G4" s="86"/>
      <c r="H4" s="86"/>
      <c r="I4" s="86"/>
      <c r="J4" s="86"/>
      <c r="K4" s="86"/>
      <c r="L4" s="86"/>
      <c r="M4" s="86"/>
      <c r="N4" s="86"/>
      <c r="O4" s="86"/>
      <c r="P4" s="86"/>
      <c r="Q4" s="86"/>
      <c r="R4" s="86"/>
      <c r="S4" s="86"/>
      <c r="T4" s="86"/>
      <c r="U4" s="87"/>
    </row>
    <row r="6" spans="1:21" ht="15.75" thickBot="1" x14ac:dyDescent="0.3"/>
    <row r="7" spans="1:21" ht="46.5" customHeight="1" thickBot="1" x14ac:dyDescent="0.3">
      <c r="A7" s="42" t="s">
        <v>22</v>
      </c>
      <c r="B7" s="51" t="s">
        <v>5</v>
      </c>
      <c r="C7" s="51" t="s">
        <v>3</v>
      </c>
      <c r="D7" s="56" t="s">
        <v>45</v>
      </c>
      <c r="E7" s="57"/>
      <c r="F7" s="57"/>
      <c r="G7" s="57"/>
      <c r="H7" s="57"/>
      <c r="I7" s="57"/>
      <c r="J7" s="57"/>
      <c r="K7" s="57"/>
      <c r="L7" s="57"/>
      <c r="M7" s="57"/>
      <c r="N7" s="57"/>
      <c r="O7" s="57"/>
      <c r="P7" s="57"/>
      <c r="Q7" s="57"/>
      <c r="R7" s="57"/>
      <c r="S7" s="57"/>
      <c r="T7" s="57"/>
      <c r="U7" s="57"/>
    </row>
    <row r="8" spans="1:21" ht="42" customHeight="1" thickBot="1" x14ac:dyDescent="0.3">
      <c r="A8" s="43"/>
      <c r="B8" s="52"/>
      <c r="C8" s="52"/>
      <c r="D8" s="88" t="s">
        <v>44</v>
      </c>
      <c r="E8" s="89"/>
      <c r="F8" s="90" t="s">
        <v>13</v>
      </c>
      <c r="G8" s="90"/>
      <c r="H8" s="90"/>
      <c r="I8" s="90"/>
      <c r="J8" s="90"/>
      <c r="K8" s="91" t="s">
        <v>14</v>
      </c>
      <c r="L8" s="91"/>
      <c r="M8" s="91"/>
      <c r="N8" s="91"/>
      <c r="O8" s="91"/>
      <c r="P8" s="91"/>
      <c r="Q8" s="91"/>
      <c r="R8" s="59" t="s">
        <v>33</v>
      </c>
      <c r="S8" s="60"/>
      <c r="T8" s="60"/>
      <c r="U8" s="60"/>
    </row>
    <row r="9" spans="1:21" ht="15" customHeight="1" x14ac:dyDescent="0.25">
      <c r="A9" s="43"/>
      <c r="B9" s="52"/>
      <c r="C9" s="52"/>
      <c r="D9" s="7" t="s">
        <v>2</v>
      </c>
      <c r="E9" s="8">
        <v>2</v>
      </c>
      <c r="F9" s="9" t="s">
        <v>2</v>
      </c>
      <c r="G9" s="72">
        <v>6</v>
      </c>
      <c r="H9" s="72"/>
      <c r="I9" s="72"/>
      <c r="J9" s="73"/>
      <c r="K9" s="10" t="s">
        <v>2</v>
      </c>
      <c r="L9" s="45">
        <v>1</v>
      </c>
      <c r="M9" s="46"/>
      <c r="N9" s="46"/>
      <c r="O9" s="46"/>
      <c r="P9" s="46"/>
      <c r="Q9" s="47"/>
      <c r="R9" s="11" t="s">
        <v>2</v>
      </c>
      <c r="S9" s="62">
        <v>3</v>
      </c>
      <c r="T9" s="62"/>
      <c r="U9" s="62"/>
    </row>
    <row r="10" spans="1:21" ht="15.75" customHeight="1" thickBot="1" x14ac:dyDescent="0.3">
      <c r="A10" s="43"/>
      <c r="B10" s="52"/>
      <c r="C10" s="52"/>
      <c r="D10" s="12" t="s">
        <v>23</v>
      </c>
      <c r="E10" s="13" t="s">
        <v>1</v>
      </c>
      <c r="F10" s="14" t="s">
        <v>23</v>
      </c>
      <c r="G10" s="74" t="s">
        <v>1</v>
      </c>
      <c r="H10" s="74"/>
      <c r="I10" s="74"/>
      <c r="J10" s="75"/>
      <c r="K10" s="15" t="s">
        <v>23</v>
      </c>
      <c r="L10" s="48" t="s">
        <v>1</v>
      </c>
      <c r="M10" s="49"/>
      <c r="N10" s="49"/>
      <c r="O10" s="49"/>
      <c r="P10" s="49"/>
      <c r="Q10" s="50"/>
      <c r="R10" s="16" t="s">
        <v>23</v>
      </c>
      <c r="S10" s="64" t="s">
        <v>1</v>
      </c>
      <c r="T10" s="64"/>
      <c r="U10" s="64"/>
    </row>
    <row r="11" spans="1:21" s="25" customFormat="1" ht="137.25" customHeight="1" thickBot="1" x14ac:dyDescent="0.3">
      <c r="A11" s="44"/>
      <c r="B11" s="53"/>
      <c r="C11" s="53"/>
      <c r="D11" s="17" t="s">
        <v>18</v>
      </c>
      <c r="E11" s="18" t="s">
        <v>17</v>
      </c>
      <c r="F11" s="19" t="s">
        <v>18</v>
      </c>
      <c r="G11" s="54" t="s">
        <v>4</v>
      </c>
      <c r="H11" s="55"/>
      <c r="I11" s="54" t="s">
        <v>51</v>
      </c>
      <c r="J11" s="55"/>
      <c r="K11" s="20" t="s">
        <v>18</v>
      </c>
      <c r="L11" s="66" t="s">
        <v>10</v>
      </c>
      <c r="M11" s="67"/>
      <c r="N11" s="66" t="s">
        <v>12</v>
      </c>
      <c r="O11" s="67"/>
      <c r="P11" s="21" t="s">
        <v>20</v>
      </c>
      <c r="Q11" s="22" t="s">
        <v>21</v>
      </c>
      <c r="R11" s="23" t="s">
        <v>18</v>
      </c>
      <c r="S11" s="24" t="s">
        <v>41</v>
      </c>
      <c r="T11" s="24" t="s">
        <v>43</v>
      </c>
      <c r="U11" s="24" t="s">
        <v>42</v>
      </c>
    </row>
    <row r="12" spans="1:21" ht="16.5" customHeight="1" thickBot="1" x14ac:dyDescent="0.3">
      <c r="A12" s="3"/>
      <c r="B12" s="26">
        <f>C12/4</f>
        <v>2.625</v>
      </c>
      <c r="C12" s="26">
        <f>SUM((D12*2)+(F12*6)+(K12*1)+(R12*3))/12</f>
        <v>10.5</v>
      </c>
      <c r="D12" s="27">
        <f>IF(E12="Superior à atual/ exigida",20,IF(E12="Igual à exigida na integração",18,14))</f>
        <v>14</v>
      </c>
      <c r="E12" s="2"/>
      <c r="F12" s="28">
        <f>G12+I12</f>
        <v>10</v>
      </c>
      <c r="G12" s="29">
        <f>IF(H12="31-36 meses",16,IF(H12="21-30 meses",14,IF(H12="12-20 meses",12,10)))</f>
        <v>10</v>
      </c>
      <c r="H12" s="2"/>
      <c r="I12" s="30">
        <f>IF(J12="Org. eventos e part. projetos",4,IF(J12="Org. Eventos",2,IF(J12="Part. em projetos internos",2,0)))</f>
        <v>0</v>
      </c>
      <c r="J12" s="2"/>
      <c r="K12" s="31">
        <f>L12+N12+P12+Q12</f>
        <v>8</v>
      </c>
      <c r="L12" s="29">
        <f>IF(M12="&gt;50",9,IF(M12="&gt;30 e &gt;= 50",7,IF(M12=" &lt;= 30",5,4)))</f>
        <v>4</v>
      </c>
      <c r="M12" s="2"/>
      <c r="N12" s="29">
        <f>IF(O12="&gt;50",7,IF(O12="&gt;30 e &gt;= 50",6,IF(O12=" &lt;= 30",5,4)))</f>
        <v>4</v>
      </c>
      <c r="O12" s="2"/>
      <c r="P12" s="2"/>
      <c r="Q12" s="2"/>
      <c r="R12" s="32">
        <f>IF(SUM(S12:U12)&gt;36,"Erro:soma maior que 36",IF((20/36)*S12+(16/36)*T12+(15/36)*U12&gt;20,20,IF((20/36)*S12+(16/36)*T12+(15/36)*U12&lt;10,10,(20/36)*S12+(16/36)*T12+(15/36)*U12)))</f>
        <v>10</v>
      </c>
      <c r="S12" s="1"/>
      <c r="T12" s="1"/>
      <c r="U12" s="1"/>
    </row>
    <row r="13" spans="1:21" ht="16.5" customHeight="1" thickBot="1" x14ac:dyDescent="0.3">
      <c r="A13" s="3"/>
      <c r="B13" s="26">
        <f>C13/4</f>
        <v>2.625</v>
      </c>
      <c r="C13" s="26">
        <f>SUM((D13*2)+(F13*6)+(K13*1)+(R13*3))/12</f>
        <v>10.5</v>
      </c>
      <c r="D13" s="27">
        <f>IF(E13="Superior à atual/ exigida",20,IF(E13="Igual à exigida na integração",18,14))</f>
        <v>14</v>
      </c>
      <c r="E13" s="2"/>
      <c r="F13" s="28">
        <f>G13+I13</f>
        <v>10</v>
      </c>
      <c r="G13" s="29">
        <f>IF(H13="31-36 meses",16,IF(H13="21-30 meses",14,IF(H13="12-20 meses",12,10)))</f>
        <v>10</v>
      </c>
      <c r="H13" s="2"/>
      <c r="I13" s="37">
        <f>IF(J13="Org. eventos e part. projetos",4,IF(J13="Org. Eventos",2,IF(J13="Part. em projetos internos",2,0)))</f>
        <v>0</v>
      </c>
      <c r="J13" s="2"/>
      <c r="K13" s="38">
        <f>L13+N13+P13+Q13</f>
        <v>8</v>
      </c>
      <c r="L13" s="29">
        <f>IF(M13="&gt;50",9,IF(M13="&gt;30 e &gt;= 50",7,IF(M13=" &lt;= 30",5,4)))</f>
        <v>4</v>
      </c>
      <c r="M13" s="2"/>
      <c r="N13" s="29">
        <f>IF(O13="&gt;50",7,IF(O13="&gt;30 e &gt;= 50",6,IF(O13=" &lt;= 30",5,4)))</f>
        <v>4</v>
      </c>
      <c r="O13" s="2"/>
      <c r="P13" s="2"/>
      <c r="Q13" s="2"/>
      <c r="R13" s="32">
        <f>IF(SUM(S13:U13)&gt;36,"Erro:soma maior que 36",IF((20/36)*S13+(16/36)*T13+(15/36)*U13&gt;20,20,IF((20/36)*S13+(16/36)*T13+(15/36)*U13&lt;10,10,(20/36)*S13+(16/36)*T13+(15/36)*U13)))</f>
        <v>10</v>
      </c>
      <c r="S13" s="1"/>
      <c r="T13" s="1"/>
      <c r="U13" s="1"/>
    </row>
    <row r="14" spans="1:21" ht="16.5" customHeight="1" thickBot="1" x14ac:dyDescent="0.3">
      <c r="A14" s="3"/>
      <c r="B14" s="26">
        <f>C14/4</f>
        <v>2.625</v>
      </c>
      <c r="C14" s="26">
        <f>SUM((D14*2)+(F14*6)+(K14*1)+(R14*3))/12</f>
        <v>10.5</v>
      </c>
      <c r="D14" s="27">
        <f>IF(E14="Superior à atual/ exigida",20,IF(E14="Igual à exigida na integração",18,14))</f>
        <v>14</v>
      </c>
      <c r="E14" s="2"/>
      <c r="F14" s="28">
        <f>G14+I14</f>
        <v>10</v>
      </c>
      <c r="G14" s="29">
        <f>IF(H14="31-36 meses",16,IF(H14="21-30 meses",14,IF(H14="12-20 meses",12,10)))</f>
        <v>10</v>
      </c>
      <c r="H14" s="2"/>
      <c r="I14" s="37">
        <f>IF(J14="Org. eventos e part. projetos",4,IF(J14="Org. Eventos",2,IF(J14="Part. em projetos internos",2,0)))</f>
        <v>0</v>
      </c>
      <c r="J14" s="2"/>
      <c r="K14" s="38">
        <f>L14+N14+P14+Q14</f>
        <v>8</v>
      </c>
      <c r="L14" s="29">
        <f>IF(M14="&gt;50",9,IF(M14="&gt;30 e &gt;= 50",7,IF(M14=" &lt;= 30",5,4)))</f>
        <v>4</v>
      </c>
      <c r="M14" s="2"/>
      <c r="N14" s="29">
        <f>IF(O14="&gt;50",7,IF(O14="&gt;30 e &gt;= 50",6,IF(O14=" &lt;= 30",5,4)))</f>
        <v>4</v>
      </c>
      <c r="O14" s="2"/>
      <c r="P14" s="2"/>
      <c r="Q14" s="2"/>
      <c r="R14" s="32">
        <f>IF(SUM(S14:U14)&gt;36,"Erro:soma maior que 36",IF((20/36)*S14+(16/36)*T14+(15/36)*U14&gt;20,20,IF((20/36)*S14+(16/36)*T14+(15/36)*U14&lt;10,10,(20/36)*S14+(16/36)*T14+(15/36)*U14)))</f>
        <v>10</v>
      </c>
      <c r="S14" s="1"/>
      <c r="T14" s="1"/>
      <c r="U14" s="1"/>
    </row>
    <row r="15" spans="1:21" ht="16.5" customHeight="1" thickBot="1" x14ac:dyDescent="0.3">
      <c r="A15" s="3"/>
      <c r="B15" s="26">
        <f>C15/4</f>
        <v>2.625</v>
      </c>
      <c r="C15" s="26">
        <f>SUM((D15*2)+(F15*6)+(K15*1)+(R15*3))/12</f>
        <v>10.5</v>
      </c>
      <c r="D15" s="27">
        <f>IF(E15="Superior à atual/ exigida",20,IF(E15="Igual à exigida na integração",18,14))</f>
        <v>14</v>
      </c>
      <c r="E15" s="2"/>
      <c r="F15" s="28">
        <f>G15+I15</f>
        <v>10</v>
      </c>
      <c r="G15" s="29">
        <f>IF(H15="31-36 meses",16,IF(H15="21-30 meses",14,IF(H15="12-20 meses",12,10)))</f>
        <v>10</v>
      </c>
      <c r="H15" s="2"/>
      <c r="I15" s="37">
        <f>IF(J15="Org. eventos e part. projetos",4,IF(J15="Org. Eventos",2,IF(J15="Part. em projetos internos",2,0)))</f>
        <v>0</v>
      </c>
      <c r="J15" s="2"/>
      <c r="K15" s="38">
        <f>L15+N15+P15+Q15</f>
        <v>8</v>
      </c>
      <c r="L15" s="29">
        <f>IF(M15="&gt;50",9,IF(M15="&gt;30 e &gt;= 50",7,IF(M15=" &lt;= 30",5,4)))</f>
        <v>4</v>
      </c>
      <c r="M15" s="2"/>
      <c r="N15" s="29">
        <f>IF(O15="&gt;50",7,IF(O15="&gt;30 e &gt;= 50",6,IF(O15=" &lt;= 30",5,4)))</f>
        <v>4</v>
      </c>
      <c r="O15" s="2"/>
      <c r="P15" s="2"/>
      <c r="Q15" s="2"/>
      <c r="R15" s="32">
        <f>IF(SUM(S15:U15)&gt;36,"Erro:soma maior que 36",IF((20/36)*S15+(16/36)*T15+(15/36)*U15&gt;20,20,IF((20/36)*S15+(16/36)*T15+(15/36)*U15&lt;10,10,(20/36)*S15+(16/36)*T15+(15/36)*U15)))</f>
        <v>10</v>
      </c>
      <c r="S15" s="1"/>
      <c r="T15" s="1"/>
      <c r="U15" s="1"/>
    </row>
    <row r="16" spans="1:21" ht="16.5" customHeight="1" thickBot="1" x14ac:dyDescent="0.3">
      <c r="A16" s="3"/>
      <c r="B16" s="26">
        <f t="shared" ref="B16:B51" si="0">C16/4</f>
        <v>2.625</v>
      </c>
      <c r="C16" s="26">
        <f t="shared" ref="C16:C39" si="1">SUM((D16*2)+(F16*6)+(K16*1)+(R16*3))/12</f>
        <v>10.5</v>
      </c>
      <c r="D16" s="27">
        <f t="shared" ref="D16:D51" si="2">IF(E16="Superior à atual/ exigida",20,IF(E16="Igual à exigida na integração",18,14))</f>
        <v>14</v>
      </c>
      <c r="E16" s="2"/>
      <c r="F16" s="28">
        <f t="shared" ref="F16:F39" si="3">G16+I16</f>
        <v>10</v>
      </c>
      <c r="G16" s="29">
        <f t="shared" ref="G16:G51" si="4">IF(H16="31-36 meses",16,IF(H16="21-30 meses",14,IF(H16="12-20 meses",12,10)))</f>
        <v>10</v>
      </c>
      <c r="H16" s="2"/>
      <c r="I16" s="37">
        <f t="shared" ref="I16:I51" si="5">IF(J16="Org. eventos e part. projetos",4,IF(J16="Org. Eventos",2,IF(J16="Part. em projetos internos",2,0)))</f>
        <v>0</v>
      </c>
      <c r="J16" s="2"/>
      <c r="K16" s="38">
        <f t="shared" ref="K16:K39" si="6">L16+N16+P16+Q16</f>
        <v>8</v>
      </c>
      <c r="L16" s="29">
        <f t="shared" ref="L16:L51" si="7">IF(M16="&gt;50",9,IF(M16="&gt;30 e &gt;= 50",7,IF(M16=" &lt;= 30",5,4)))</f>
        <v>4</v>
      </c>
      <c r="M16" s="2"/>
      <c r="N16" s="29">
        <f t="shared" ref="N16:N51" si="8">IF(O16="&gt;50",7,IF(O16="&gt;30 e &gt;= 50",6,IF(O16=" &lt;= 30",5,4)))</f>
        <v>4</v>
      </c>
      <c r="O16" s="2"/>
      <c r="P16" s="2"/>
      <c r="Q16" s="2"/>
      <c r="R16" s="32">
        <f t="shared" ref="R16:R39" si="9">IF(SUM(S16:U16)&gt;36,"Erro:soma maior que 36",IF((20/36)*S16+(16/36)*T16+(15/36)*U16&gt;20,20,IF((20/36)*S16+(16/36)*T16+(15/36)*U16&lt;10,10,(20/36)*S16+(16/36)*T16+(15/36)*U16)))</f>
        <v>10</v>
      </c>
      <c r="S16" s="1"/>
      <c r="T16" s="1"/>
      <c r="U16" s="1"/>
    </row>
    <row r="17" spans="1:21" ht="16.5" customHeight="1" thickBot="1" x14ac:dyDescent="0.3">
      <c r="A17" s="3"/>
      <c r="B17" s="26">
        <f t="shared" si="0"/>
        <v>2.625</v>
      </c>
      <c r="C17" s="26">
        <f t="shared" si="1"/>
        <v>10.5</v>
      </c>
      <c r="D17" s="27">
        <f t="shared" si="2"/>
        <v>14</v>
      </c>
      <c r="E17" s="2"/>
      <c r="F17" s="28">
        <f t="shared" si="3"/>
        <v>10</v>
      </c>
      <c r="G17" s="29">
        <f t="shared" si="4"/>
        <v>10</v>
      </c>
      <c r="H17" s="2"/>
      <c r="I17" s="37">
        <f t="shared" si="5"/>
        <v>0</v>
      </c>
      <c r="J17" s="2"/>
      <c r="K17" s="38">
        <f t="shared" si="6"/>
        <v>8</v>
      </c>
      <c r="L17" s="29">
        <f t="shared" si="7"/>
        <v>4</v>
      </c>
      <c r="M17" s="2"/>
      <c r="N17" s="29">
        <f t="shared" si="8"/>
        <v>4</v>
      </c>
      <c r="O17" s="2"/>
      <c r="P17" s="2"/>
      <c r="Q17" s="2"/>
      <c r="R17" s="32">
        <f t="shared" si="9"/>
        <v>10</v>
      </c>
      <c r="S17" s="1"/>
      <c r="T17" s="1"/>
      <c r="U17" s="1"/>
    </row>
    <row r="18" spans="1:21" ht="16.5" customHeight="1" thickBot="1" x14ac:dyDescent="0.3">
      <c r="A18" s="3"/>
      <c r="B18" s="26">
        <f t="shared" si="0"/>
        <v>2.625</v>
      </c>
      <c r="C18" s="26">
        <f t="shared" si="1"/>
        <v>10.5</v>
      </c>
      <c r="D18" s="27">
        <f t="shared" si="2"/>
        <v>14</v>
      </c>
      <c r="E18" s="2"/>
      <c r="F18" s="28">
        <f t="shared" si="3"/>
        <v>10</v>
      </c>
      <c r="G18" s="29">
        <f t="shared" si="4"/>
        <v>10</v>
      </c>
      <c r="H18" s="2"/>
      <c r="I18" s="37">
        <f t="shared" si="5"/>
        <v>0</v>
      </c>
      <c r="J18" s="2"/>
      <c r="K18" s="38">
        <f t="shared" si="6"/>
        <v>8</v>
      </c>
      <c r="L18" s="29">
        <f t="shared" si="7"/>
        <v>4</v>
      </c>
      <c r="M18" s="2"/>
      <c r="N18" s="29">
        <f t="shared" si="8"/>
        <v>4</v>
      </c>
      <c r="O18" s="2"/>
      <c r="P18" s="2"/>
      <c r="Q18" s="2"/>
      <c r="R18" s="32">
        <f t="shared" si="9"/>
        <v>10</v>
      </c>
      <c r="S18" s="1"/>
      <c r="T18" s="1"/>
      <c r="U18" s="1"/>
    </row>
    <row r="19" spans="1:21" ht="16.5" customHeight="1" thickBot="1" x14ac:dyDescent="0.3">
      <c r="A19" s="3"/>
      <c r="B19" s="26">
        <f t="shared" si="0"/>
        <v>2.625</v>
      </c>
      <c r="C19" s="26">
        <f t="shared" si="1"/>
        <v>10.5</v>
      </c>
      <c r="D19" s="27">
        <f t="shared" si="2"/>
        <v>14</v>
      </c>
      <c r="E19" s="2"/>
      <c r="F19" s="28">
        <f t="shared" si="3"/>
        <v>10</v>
      </c>
      <c r="G19" s="29">
        <f t="shared" si="4"/>
        <v>10</v>
      </c>
      <c r="H19" s="2"/>
      <c r="I19" s="37">
        <f t="shared" si="5"/>
        <v>0</v>
      </c>
      <c r="J19" s="2"/>
      <c r="K19" s="38">
        <f t="shared" si="6"/>
        <v>8</v>
      </c>
      <c r="L19" s="29">
        <f t="shared" si="7"/>
        <v>4</v>
      </c>
      <c r="M19" s="2"/>
      <c r="N19" s="29">
        <f t="shared" si="8"/>
        <v>4</v>
      </c>
      <c r="O19" s="2"/>
      <c r="P19" s="2"/>
      <c r="Q19" s="2"/>
      <c r="R19" s="32">
        <f t="shared" si="9"/>
        <v>10</v>
      </c>
      <c r="S19" s="1"/>
      <c r="T19" s="1"/>
      <c r="U19" s="1"/>
    </row>
    <row r="20" spans="1:21" ht="16.5" customHeight="1" thickBot="1" x14ac:dyDescent="0.3">
      <c r="A20" s="3"/>
      <c r="B20" s="26">
        <f t="shared" si="0"/>
        <v>2.625</v>
      </c>
      <c r="C20" s="26">
        <f t="shared" si="1"/>
        <v>10.5</v>
      </c>
      <c r="D20" s="27">
        <f t="shared" si="2"/>
        <v>14</v>
      </c>
      <c r="E20" s="2"/>
      <c r="F20" s="28">
        <f t="shared" si="3"/>
        <v>10</v>
      </c>
      <c r="G20" s="29">
        <f t="shared" si="4"/>
        <v>10</v>
      </c>
      <c r="H20" s="2"/>
      <c r="I20" s="37">
        <f t="shared" si="5"/>
        <v>0</v>
      </c>
      <c r="J20" s="2"/>
      <c r="K20" s="38">
        <f t="shared" si="6"/>
        <v>8</v>
      </c>
      <c r="L20" s="29">
        <f t="shared" si="7"/>
        <v>4</v>
      </c>
      <c r="M20" s="2"/>
      <c r="N20" s="29">
        <f t="shared" si="8"/>
        <v>4</v>
      </c>
      <c r="O20" s="2"/>
      <c r="P20" s="2"/>
      <c r="Q20" s="2"/>
      <c r="R20" s="32">
        <f t="shared" si="9"/>
        <v>10</v>
      </c>
      <c r="S20" s="1"/>
      <c r="T20" s="1"/>
      <c r="U20" s="1"/>
    </row>
    <row r="21" spans="1:21" ht="16.5" customHeight="1" thickBot="1" x14ac:dyDescent="0.3">
      <c r="A21" s="3"/>
      <c r="B21" s="26">
        <f t="shared" si="0"/>
        <v>2.625</v>
      </c>
      <c r="C21" s="26">
        <f t="shared" si="1"/>
        <v>10.5</v>
      </c>
      <c r="D21" s="27">
        <f t="shared" si="2"/>
        <v>14</v>
      </c>
      <c r="E21" s="2"/>
      <c r="F21" s="28">
        <f t="shared" si="3"/>
        <v>10</v>
      </c>
      <c r="G21" s="29">
        <f t="shared" si="4"/>
        <v>10</v>
      </c>
      <c r="H21" s="2"/>
      <c r="I21" s="37">
        <f t="shared" si="5"/>
        <v>0</v>
      </c>
      <c r="J21" s="2"/>
      <c r="K21" s="38">
        <f t="shared" si="6"/>
        <v>8</v>
      </c>
      <c r="L21" s="29">
        <f t="shared" si="7"/>
        <v>4</v>
      </c>
      <c r="M21" s="2"/>
      <c r="N21" s="29">
        <f t="shared" si="8"/>
        <v>4</v>
      </c>
      <c r="O21" s="2"/>
      <c r="P21" s="2"/>
      <c r="Q21" s="2"/>
      <c r="R21" s="32">
        <f t="shared" si="9"/>
        <v>10</v>
      </c>
      <c r="S21" s="1"/>
      <c r="T21" s="1"/>
      <c r="U21" s="1"/>
    </row>
    <row r="22" spans="1:21" ht="16.5" customHeight="1" thickBot="1" x14ac:dyDescent="0.3">
      <c r="A22" s="3"/>
      <c r="B22" s="26">
        <f t="shared" si="0"/>
        <v>2.625</v>
      </c>
      <c r="C22" s="26">
        <f t="shared" si="1"/>
        <v>10.5</v>
      </c>
      <c r="D22" s="27">
        <f t="shared" si="2"/>
        <v>14</v>
      </c>
      <c r="E22" s="2"/>
      <c r="F22" s="28">
        <f t="shared" si="3"/>
        <v>10</v>
      </c>
      <c r="G22" s="29">
        <f t="shared" si="4"/>
        <v>10</v>
      </c>
      <c r="H22" s="2"/>
      <c r="I22" s="37">
        <f t="shared" si="5"/>
        <v>0</v>
      </c>
      <c r="J22" s="2"/>
      <c r="K22" s="38">
        <f t="shared" si="6"/>
        <v>8</v>
      </c>
      <c r="L22" s="29">
        <f t="shared" si="7"/>
        <v>4</v>
      </c>
      <c r="M22" s="2"/>
      <c r="N22" s="29">
        <f t="shared" si="8"/>
        <v>4</v>
      </c>
      <c r="O22" s="2"/>
      <c r="P22" s="2"/>
      <c r="Q22" s="2"/>
      <c r="R22" s="32">
        <f t="shared" si="9"/>
        <v>10</v>
      </c>
      <c r="S22" s="1"/>
      <c r="T22" s="1"/>
      <c r="U22" s="1"/>
    </row>
    <row r="23" spans="1:21" ht="16.5" customHeight="1" thickBot="1" x14ac:dyDescent="0.3">
      <c r="A23" s="3"/>
      <c r="B23" s="26">
        <f t="shared" si="0"/>
        <v>2.625</v>
      </c>
      <c r="C23" s="26">
        <f t="shared" si="1"/>
        <v>10.5</v>
      </c>
      <c r="D23" s="27">
        <f t="shared" si="2"/>
        <v>14</v>
      </c>
      <c r="E23" s="2"/>
      <c r="F23" s="28">
        <f t="shared" si="3"/>
        <v>10</v>
      </c>
      <c r="G23" s="29">
        <f t="shared" si="4"/>
        <v>10</v>
      </c>
      <c r="H23" s="2"/>
      <c r="I23" s="37">
        <f t="shared" si="5"/>
        <v>0</v>
      </c>
      <c r="J23" s="2"/>
      <c r="K23" s="38">
        <f t="shared" si="6"/>
        <v>8</v>
      </c>
      <c r="L23" s="29">
        <f t="shared" si="7"/>
        <v>4</v>
      </c>
      <c r="M23" s="2"/>
      <c r="N23" s="29">
        <f t="shared" si="8"/>
        <v>4</v>
      </c>
      <c r="O23" s="2"/>
      <c r="P23" s="2"/>
      <c r="Q23" s="2"/>
      <c r="R23" s="32">
        <f t="shared" si="9"/>
        <v>10</v>
      </c>
      <c r="S23" s="1"/>
      <c r="T23" s="1"/>
      <c r="U23" s="1"/>
    </row>
    <row r="24" spans="1:21" ht="16.5" customHeight="1" thickBot="1" x14ac:dyDescent="0.3">
      <c r="A24" s="3"/>
      <c r="B24" s="26">
        <f t="shared" si="0"/>
        <v>2.625</v>
      </c>
      <c r="C24" s="26">
        <f t="shared" si="1"/>
        <v>10.5</v>
      </c>
      <c r="D24" s="27">
        <f t="shared" si="2"/>
        <v>14</v>
      </c>
      <c r="E24" s="2"/>
      <c r="F24" s="28">
        <f t="shared" si="3"/>
        <v>10</v>
      </c>
      <c r="G24" s="29">
        <f t="shared" si="4"/>
        <v>10</v>
      </c>
      <c r="H24" s="2"/>
      <c r="I24" s="37">
        <f t="shared" si="5"/>
        <v>0</v>
      </c>
      <c r="J24" s="2"/>
      <c r="K24" s="38">
        <f t="shared" si="6"/>
        <v>8</v>
      </c>
      <c r="L24" s="29">
        <f t="shared" si="7"/>
        <v>4</v>
      </c>
      <c r="M24" s="2"/>
      <c r="N24" s="29">
        <f t="shared" si="8"/>
        <v>4</v>
      </c>
      <c r="O24" s="2"/>
      <c r="P24" s="2"/>
      <c r="Q24" s="2"/>
      <c r="R24" s="32">
        <f t="shared" si="9"/>
        <v>10</v>
      </c>
      <c r="S24" s="1"/>
      <c r="T24" s="1"/>
      <c r="U24" s="1"/>
    </row>
    <row r="25" spans="1:21" ht="16.5" customHeight="1" thickBot="1" x14ac:dyDescent="0.3">
      <c r="A25" s="3"/>
      <c r="B25" s="26">
        <f t="shared" si="0"/>
        <v>2.625</v>
      </c>
      <c r="C25" s="26">
        <f t="shared" si="1"/>
        <v>10.5</v>
      </c>
      <c r="D25" s="27">
        <f t="shared" si="2"/>
        <v>14</v>
      </c>
      <c r="E25" s="2"/>
      <c r="F25" s="28">
        <f t="shared" si="3"/>
        <v>10</v>
      </c>
      <c r="G25" s="29">
        <f t="shared" si="4"/>
        <v>10</v>
      </c>
      <c r="H25" s="2"/>
      <c r="I25" s="37">
        <f t="shared" si="5"/>
        <v>0</v>
      </c>
      <c r="J25" s="2"/>
      <c r="K25" s="38">
        <f t="shared" si="6"/>
        <v>8</v>
      </c>
      <c r="L25" s="29">
        <f t="shared" si="7"/>
        <v>4</v>
      </c>
      <c r="M25" s="2"/>
      <c r="N25" s="29">
        <f t="shared" si="8"/>
        <v>4</v>
      </c>
      <c r="O25" s="2"/>
      <c r="P25" s="2"/>
      <c r="Q25" s="2"/>
      <c r="R25" s="32">
        <f t="shared" si="9"/>
        <v>10</v>
      </c>
      <c r="S25" s="1"/>
      <c r="T25" s="1"/>
      <c r="U25" s="1"/>
    </row>
    <row r="26" spans="1:21" ht="16.5" customHeight="1" thickBot="1" x14ac:dyDescent="0.3">
      <c r="A26" s="3"/>
      <c r="B26" s="26">
        <f t="shared" si="0"/>
        <v>2.625</v>
      </c>
      <c r="C26" s="26">
        <f t="shared" si="1"/>
        <v>10.5</v>
      </c>
      <c r="D26" s="27">
        <f t="shared" si="2"/>
        <v>14</v>
      </c>
      <c r="E26" s="2"/>
      <c r="F26" s="28">
        <f t="shared" si="3"/>
        <v>10</v>
      </c>
      <c r="G26" s="29">
        <f t="shared" si="4"/>
        <v>10</v>
      </c>
      <c r="H26" s="2"/>
      <c r="I26" s="37">
        <f t="shared" si="5"/>
        <v>0</v>
      </c>
      <c r="J26" s="2"/>
      <c r="K26" s="38">
        <f t="shared" si="6"/>
        <v>8</v>
      </c>
      <c r="L26" s="29">
        <f t="shared" si="7"/>
        <v>4</v>
      </c>
      <c r="M26" s="2"/>
      <c r="N26" s="29">
        <f t="shared" si="8"/>
        <v>4</v>
      </c>
      <c r="O26" s="2"/>
      <c r="P26" s="2"/>
      <c r="Q26" s="2"/>
      <c r="R26" s="32">
        <f t="shared" si="9"/>
        <v>10</v>
      </c>
      <c r="S26" s="1"/>
      <c r="T26" s="1"/>
      <c r="U26" s="1"/>
    </row>
    <row r="27" spans="1:21" ht="16.5" customHeight="1" thickBot="1" x14ac:dyDescent="0.3">
      <c r="A27" s="3"/>
      <c r="B27" s="26">
        <f t="shared" si="0"/>
        <v>2.625</v>
      </c>
      <c r="C27" s="26">
        <f t="shared" si="1"/>
        <v>10.5</v>
      </c>
      <c r="D27" s="27">
        <f t="shared" si="2"/>
        <v>14</v>
      </c>
      <c r="E27" s="2"/>
      <c r="F27" s="28">
        <f t="shared" si="3"/>
        <v>10</v>
      </c>
      <c r="G27" s="29">
        <f t="shared" si="4"/>
        <v>10</v>
      </c>
      <c r="H27" s="2"/>
      <c r="I27" s="37">
        <f t="shared" si="5"/>
        <v>0</v>
      </c>
      <c r="J27" s="2"/>
      <c r="K27" s="38">
        <f t="shared" si="6"/>
        <v>8</v>
      </c>
      <c r="L27" s="29">
        <f t="shared" si="7"/>
        <v>4</v>
      </c>
      <c r="M27" s="2"/>
      <c r="N27" s="29">
        <f t="shared" si="8"/>
        <v>4</v>
      </c>
      <c r="O27" s="2"/>
      <c r="P27" s="2"/>
      <c r="Q27" s="2"/>
      <c r="R27" s="32">
        <f t="shared" si="9"/>
        <v>10</v>
      </c>
      <c r="S27" s="1"/>
      <c r="T27" s="1"/>
      <c r="U27" s="1"/>
    </row>
    <row r="28" spans="1:21" ht="16.5" customHeight="1" thickBot="1" x14ac:dyDescent="0.3">
      <c r="A28" s="3"/>
      <c r="B28" s="26">
        <f t="shared" si="0"/>
        <v>2.625</v>
      </c>
      <c r="C28" s="26">
        <f t="shared" si="1"/>
        <v>10.5</v>
      </c>
      <c r="D28" s="27">
        <f t="shared" si="2"/>
        <v>14</v>
      </c>
      <c r="E28" s="2"/>
      <c r="F28" s="28">
        <f t="shared" si="3"/>
        <v>10</v>
      </c>
      <c r="G28" s="29">
        <f t="shared" si="4"/>
        <v>10</v>
      </c>
      <c r="H28" s="2"/>
      <c r="I28" s="37">
        <f t="shared" si="5"/>
        <v>0</v>
      </c>
      <c r="J28" s="2"/>
      <c r="K28" s="38">
        <f t="shared" si="6"/>
        <v>8</v>
      </c>
      <c r="L28" s="29">
        <f t="shared" si="7"/>
        <v>4</v>
      </c>
      <c r="M28" s="2"/>
      <c r="N28" s="29">
        <f t="shared" si="8"/>
        <v>4</v>
      </c>
      <c r="O28" s="2"/>
      <c r="P28" s="2"/>
      <c r="Q28" s="2"/>
      <c r="R28" s="32">
        <f t="shared" si="9"/>
        <v>10</v>
      </c>
      <c r="S28" s="1"/>
      <c r="T28" s="1"/>
      <c r="U28" s="1"/>
    </row>
    <row r="29" spans="1:21" ht="16.5" customHeight="1" thickBot="1" x14ac:dyDescent="0.3">
      <c r="A29" s="3"/>
      <c r="B29" s="26">
        <f t="shared" si="0"/>
        <v>2.625</v>
      </c>
      <c r="C29" s="26">
        <f t="shared" si="1"/>
        <v>10.5</v>
      </c>
      <c r="D29" s="27">
        <f t="shared" si="2"/>
        <v>14</v>
      </c>
      <c r="E29" s="2"/>
      <c r="F29" s="28">
        <f t="shared" si="3"/>
        <v>10</v>
      </c>
      <c r="G29" s="29">
        <f t="shared" si="4"/>
        <v>10</v>
      </c>
      <c r="H29" s="2"/>
      <c r="I29" s="37">
        <f t="shared" si="5"/>
        <v>0</v>
      </c>
      <c r="J29" s="2"/>
      <c r="K29" s="38">
        <f t="shared" si="6"/>
        <v>8</v>
      </c>
      <c r="L29" s="29">
        <f t="shared" si="7"/>
        <v>4</v>
      </c>
      <c r="M29" s="2"/>
      <c r="N29" s="29">
        <f t="shared" si="8"/>
        <v>4</v>
      </c>
      <c r="O29" s="2"/>
      <c r="P29" s="2"/>
      <c r="Q29" s="2"/>
      <c r="R29" s="32">
        <f t="shared" si="9"/>
        <v>10</v>
      </c>
      <c r="S29" s="1"/>
      <c r="T29" s="1"/>
      <c r="U29" s="1"/>
    </row>
    <row r="30" spans="1:21" ht="16.5" customHeight="1" thickBot="1" x14ac:dyDescent="0.3">
      <c r="A30" s="3"/>
      <c r="B30" s="26">
        <f t="shared" si="0"/>
        <v>2.625</v>
      </c>
      <c r="C30" s="26">
        <f t="shared" si="1"/>
        <v>10.5</v>
      </c>
      <c r="D30" s="27">
        <f t="shared" si="2"/>
        <v>14</v>
      </c>
      <c r="E30" s="2"/>
      <c r="F30" s="28">
        <f t="shared" si="3"/>
        <v>10</v>
      </c>
      <c r="G30" s="29">
        <f t="shared" si="4"/>
        <v>10</v>
      </c>
      <c r="H30" s="2"/>
      <c r="I30" s="37">
        <f t="shared" si="5"/>
        <v>0</v>
      </c>
      <c r="J30" s="2"/>
      <c r="K30" s="38">
        <f t="shared" si="6"/>
        <v>8</v>
      </c>
      <c r="L30" s="29">
        <f t="shared" si="7"/>
        <v>4</v>
      </c>
      <c r="M30" s="2"/>
      <c r="N30" s="29">
        <f t="shared" si="8"/>
        <v>4</v>
      </c>
      <c r="O30" s="2"/>
      <c r="P30" s="2"/>
      <c r="Q30" s="2"/>
      <c r="R30" s="32">
        <f t="shared" si="9"/>
        <v>10</v>
      </c>
      <c r="S30" s="1"/>
      <c r="T30" s="1"/>
      <c r="U30" s="1"/>
    </row>
    <row r="31" spans="1:21" ht="16.5" customHeight="1" thickBot="1" x14ac:dyDescent="0.3">
      <c r="A31" s="3"/>
      <c r="B31" s="26">
        <f t="shared" si="0"/>
        <v>2.625</v>
      </c>
      <c r="C31" s="26">
        <f t="shared" si="1"/>
        <v>10.5</v>
      </c>
      <c r="D31" s="27">
        <f t="shared" si="2"/>
        <v>14</v>
      </c>
      <c r="E31" s="2"/>
      <c r="F31" s="28">
        <f t="shared" si="3"/>
        <v>10</v>
      </c>
      <c r="G31" s="29">
        <f t="shared" si="4"/>
        <v>10</v>
      </c>
      <c r="H31" s="2"/>
      <c r="I31" s="37">
        <f t="shared" si="5"/>
        <v>0</v>
      </c>
      <c r="J31" s="2"/>
      <c r="K31" s="38">
        <f t="shared" si="6"/>
        <v>8</v>
      </c>
      <c r="L31" s="29">
        <f t="shared" si="7"/>
        <v>4</v>
      </c>
      <c r="M31" s="2"/>
      <c r="N31" s="29">
        <f t="shared" si="8"/>
        <v>4</v>
      </c>
      <c r="O31" s="2"/>
      <c r="P31" s="2"/>
      <c r="Q31" s="2"/>
      <c r="R31" s="32">
        <f t="shared" si="9"/>
        <v>10</v>
      </c>
      <c r="S31" s="1"/>
      <c r="T31" s="1"/>
      <c r="U31" s="1"/>
    </row>
    <row r="32" spans="1:21" ht="16.5" customHeight="1" thickBot="1" x14ac:dyDescent="0.3">
      <c r="A32" s="3"/>
      <c r="B32" s="26">
        <f t="shared" si="0"/>
        <v>2.625</v>
      </c>
      <c r="C32" s="26">
        <f t="shared" si="1"/>
        <v>10.5</v>
      </c>
      <c r="D32" s="27">
        <f t="shared" si="2"/>
        <v>14</v>
      </c>
      <c r="E32" s="2"/>
      <c r="F32" s="28">
        <f t="shared" si="3"/>
        <v>10</v>
      </c>
      <c r="G32" s="29">
        <f t="shared" si="4"/>
        <v>10</v>
      </c>
      <c r="H32" s="2"/>
      <c r="I32" s="37">
        <f t="shared" si="5"/>
        <v>0</v>
      </c>
      <c r="J32" s="2"/>
      <c r="K32" s="38">
        <f t="shared" si="6"/>
        <v>8</v>
      </c>
      <c r="L32" s="29">
        <f t="shared" si="7"/>
        <v>4</v>
      </c>
      <c r="M32" s="2"/>
      <c r="N32" s="29">
        <f t="shared" si="8"/>
        <v>4</v>
      </c>
      <c r="O32" s="2"/>
      <c r="P32" s="2"/>
      <c r="Q32" s="2"/>
      <c r="R32" s="32">
        <f t="shared" si="9"/>
        <v>10</v>
      </c>
      <c r="S32" s="1"/>
      <c r="T32" s="1"/>
      <c r="U32" s="1"/>
    </row>
    <row r="33" spans="1:21" ht="16.5" customHeight="1" thickBot="1" x14ac:dyDescent="0.3">
      <c r="A33" s="3"/>
      <c r="B33" s="26">
        <f t="shared" si="0"/>
        <v>2.625</v>
      </c>
      <c r="C33" s="26">
        <f t="shared" si="1"/>
        <v>10.5</v>
      </c>
      <c r="D33" s="27">
        <f t="shared" si="2"/>
        <v>14</v>
      </c>
      <c r="E33" s="2"/>
      <c r="F33" s="28">
        <f t="shared" si="3"/>
        <v>10</v>
      </c>
      <c r="G33" s="29">
        <f t="shared" si="4"/>
        <v>10</v>
      </c>
      <c r="H33" s="2"/>
      <c r="I33" s="37">
        <f t="shared" si="5"/>
        <v>0</v>
      </c>
      <c r="J33" s="2"/>
      <c r="K33" s="38">
        <f t="shared" si="6"/>
        <v>8</v>
      </c>
      <c r="L33" s="29">
        <f t="shared" si="7"/>
        <v>4</v>
      </c>
      <c r="M33" s="2"/>
      <c r="N33" s="29">
        <f t="shared" si="8"/>
        <v>4</v>
      </c>
      <c r="O33" s="2"/>
      <c r="P33" s="2"/>
      <c r="Q33" s="2"/>
      <c r="R33" s="32">
        <f t="shared" si="9"/>
        <v>10</v>
      </c>
      <c r="S33" s="1"/>
      <c r="T33" s="1"/>
      <c r="U33" s="1"/>
    </row>
    <row r="34" spans="1:21" ht="16.5" customHeight="1" thickBot="1" x14ac:dyDescent="0.3">
      <c r="A34" s="3"/>
      <c r="B34" s="26">
        <f t="shared" si="0"/>
        <v>2.625</v>
      </c>
      <c r="C34" s="26">
        <f t="shared" si="1"/>
        <v>10.5</v>
      </c>
      <c r="D34" s="27">
        <f t="shared" si="2"/>
        <v>14</v>
      </c>
      <c r="E34" s="2"/>
      <c r="F34" s="28">
        <f t="shared" si="3"/>
        <v>10</v>
      </c>
      <c r="G34" s="29">
        <f t="shared" si="4"/>
        <v>10</v>
      </c>
      <c r="H34" s="2"/>
      <c r="I34" s="37">
        <f t="shared" si="5"/>
        <v>0</v>
      </c>
      <c r="J34" s="2"/>
      <c r="K34" s="38">
        <f t="shared" si="6"/>
        <v>8</v>
      </c>
      <c r="L34" s="29">
        <f t="shared" si="7"/>
        <v>4</v>
      </c>
      <c r="M34" s="2"/>
      <c r="N34" s="29">
        <f t="shared" si="8"/>
        <v>4</v>
      </c>
      <c r="O34" s="2"/>
      <c r="P34" s="2"/>
      <c r="Q34" s="2"/>
      <c r="R34" s="32">
        <f t="shared" si="9"/>
        <v>10</v>
      </c>
      <c r="S34" s="1"/>
      <c r="T34" s="1"/>
      <c r="U34" s="1"/>
    </row>
    <row r="35" spans="1:21" ht="16.5" customHeight="1" thickBot="1" x14ac:dyDescent="0.3">
      <c r="A35" s="3"/>
      <c r="B35" s="26">
        <f t="shared" si="0"/>
        <v>2.625</v>
      </c>
      <c r="C35" s="26">
        <f t="shared" si="1"/>
        <v>10.5</v>
      </c>
      <c r="D35" s="27">
        <f t="shared" si="2"/>
        <v>14</v>
      </c>
      <c r="E35" s="2"/>
      <c r="F35" s="28">
        <f t="shared" si="3"/>
        <v>10</v>
      </c>
      <c r="G35" s="29">
        <f t="shared" si="4"/>
        <v>10</v>
      </c>
      <c r="H35" s="2"/>
      <c r="I35" s="37">
        <f t="shared" si="5"/>
        <v>0</v>
      </c>
      <c r="J35" s="2"/>
      <c r="K35" s="38">
        <f t="shared" si="6"/>
        <v>8</v>
      </c>
      <c r="L35" s="29">
        <f t="shared" si="7"/>
        <v>4</v>
      </c>
      <c r="M35" s="2"/>
      <c r="N35" s="29">
        <f t="shared" si="8"/>
        <v>4</v>
      </c>
      <c r="O35" s="2"/>
      <c r="P35" s="2"/>
      <c r="Q35" s="2"/>
      <c r="R35" s="32">
        <f t="shared" si="9"/>
        <v>10</v>
      </c>
      <c r="S35" s="1"/>
      <c r="T35" s="1"/>
      <c r="U35" s="1"/>
    </row>
    <row r="36" spans="1:21" ht="16.5" customHeight="1" thickBot="1" x14ac:dyDescent="0.3">
      <c r="A36" s="3"/>
      <c r="B36" s="26">
        <f t="shared" si="0"/>
        <v>2.625</v>
      </c>
      <c r="C36" s="26">
        <f t="shared" si="1"/>
        <v>10.5</v>
      </c>
      <c r="D36" s="27">
        <f t="shared" si="2"/>
        <v>14</v>
      </c>
      <c r="E36" s="2"/>
      <c r="F36" s="28">
        <f t="shared" si="3"/>
        <v>10</v>
      </c>
      <c r="G36" s="29">
        <f t="shared" si="4"/>
        <v>10</v>
      </c>
      <c r="H36" s="2"/>
      <c r="I36" s="37">
        <f t="shared" si="5"/>
        <v>0</v>
      </c>
      <c r="J36" s="2"/>
      <c r="K36" s="38">
        <f t="shared" si="6"/>
        <v>8</v>
      </c>
      <c r="L36" s="29">
        <f t="shared" si="7"/>
        <v>4</v>
      </c>
      <c r="M36" s="2"/>
      <c r="N36" s="29">
        <f t="shared" si="8"/>
        <v>4</v>
      </c>
      <c r="O36" s="2"/>
      <c r="P36" s="2"/>
      <c r="Q36" s="2"/>
      <c r="R36" s="32">
        <f t="shared" si="9"/>
        <v>10</v>
      </c>
      <c r="S36" s="1"/>
      <c r="T36" s="1"/>
      <c r="U36" s="1"/>
    </row>
    <row r="37" spans="1:21" ht="16.5" customHeight="1" thickBot="1" x14ac:dyDescent="0.3">
      <c r="A37" s="3"/>
      <c r="B37" s="26">
        <f t="shared" si="0"/>
        <v>2.625</v>
      </c>
      <c r="C37" s="26">
        <f t="shared" si="1"/>
        <v>10.5</v>
      </c>
      <c r="D37" s="27">
        <f t="shared" si="2"/>
        <v>14</v>
      </c>
      <c r="E37" s="2"/>
      <c r="F37" s="28">
        <f t="shared" si="3"/>
        <v>10</v>
      </c>
      <c r="G37" s="29">
        <f t="shared" si="4"/>
        <v>10</v>
      </c>
      <c r="H37" s="2"/>
      <c r="I37" s="37">
        <f t="shared" si="5"/>
        <v>0</v>
      </c>
      <c r="J37" s="2"/>
      <c r="K37" s="38">
        <f t="shared" si="6"/>
        <v>8</v>
      </c>
      <c r="L37" s="29">
        <f t="shared" si="7"/>
        <v>4</v>
      </c>
      <c r="M37" s="2"/>
      <c r="N37" s="29">
        <f t="shared" si="8"/>
        <v>4</v>
      </c>
      <c r="O37" s="2"/>
      <c r="P37" s="2"/>
      <c r="Q37" s="2"/>
      <c r="R37" s="32">
        <f t="shared" si="9"/>
        <v>10</v>
      </c>
      <c r="S37" s="1"/>
      <c r="T37" s="1"/>
      <c r="U37" s="1"/>
    </row>
    <row r="38" spans="1:21" ht="16.5" customHeight="1" thickBot="1" x14ac:dyDescent="0.3">
      <c r="A38" s="3"/>
      <c r="B38" s="26">
        <f t="shared" si="0"/>
        <v>2.625</v>
      </c>
      <c r="C38" s="26">
        <f t="shared" si="1"/>
        <v>10.5</v>
      </c>
      <c r="D38" s="27">
        <f t="shared" si="2"/>
        <v>14</v>
      </c>
      <c r="E38" s="2"/>
      <c r="F38" s="28">
        <f t="shared" si="3"/>
        <v>10</v>
      </c>
      <c r="G38" s="29">
        <f t="shared" si="4"/>
        <v>10</v>
      </c>
      <c r="H38" s="2"/>
      <c r="I38" s="37">
        <f t="shared" si="5"/>
        <v>0</v>
      </c>
      <c r="J38" s="2"/>
      <c r="K38" s="38">
        <f t="shared" si="6"/>
        <v>8</v>
      </c>
      <c r="L38" s="29">
        <f t="shared" si="7"/>
        <v>4</v>
      </c>
      <c r="M38" s="2"/>
      <c r="N38" s="29">
        <f t="shared" si="8"/>
        <v>4</v>
      </c>
      <c r="O38" s="2"/>
      <c r="P38" s="2"/>
      <c r="Q38" s="2"/>
      <c r="R38" s="32">
        <f t="shared" si="9"/>
        <v>10</v>
      </c>
      <c r="S38" s="1"/>
      <c r="T38" s="1"/>
      <c r="U38" s="1"/>
    </row>
    <row r="39" spans="1:21" ht="16.5" customHeight="1" thickBot="1" x14ac:dyDescent="0.3">
      <c r="A39" s="3"/>
      <c r="B39" s="26">
        <f t="shared" si="0"/>
        <v>2.625</v>
      </c>
      <c r="C39" s="26">
        <f t="shared" si="1"/>
        <v>10.5</v>
      </c>
      <c r="D39" s="27">
        <f t="shared" si="2"/>
        <v>14</v>
      </c>
      <c r="E39" s="2"/>
      <c r="F39" s="28">
        <f t="shared" si="3"/>
        <v>10</v>
      </c>
      <c r="G39" s="29">
        <f t="shared" si="4"/>
        <v>10</v>
      </c>
      <c r="H39" s="2"/>
      <c r="I39" s="37">
        <f t="shared" si="5"/>
        <v>0</v>
      </c>
      <c r="J39" s="2"/>
      <c r="K39" s="38">
        <f t="shared" si="6"/>
        <v>8</v>
      </c>
      <c r="L39" s="29">
        <f t="shared" si="7"/>
        <v>4</v>
      </c>
      <c r="M39" s="2"/>
      <c r="N39" s="29">
        <f t="shared" si="8"/>
        <v>4</v>
      </c>
      <c r="O39" s="2"/>
      <c r="P39" s="2"/>
      <c r="Q39" s="2"/>
      <c r="R39" s="32">
        <f t="shared" si="9"/>
        <v>10</v>
      </c>
      <c r="S39" s="1"/>
      <c r="T39" s="1"/>
      <c r="U39" s="1"/>
    </row>
    <row r="40" spans="1:21" ht="16.5" customHeight="1" thickBot="1" x14ac:dyDescent="0.3">
      <c r="A40" s="3"/>
      <c r="B40" s="26">
        <f t="shared" si="0"/>
        <v>2.625</v>
      </c>
      <c r="C40" s="26">
        <f t="shared" ref="C40:C51" si="10">SUM((D40*2)+(F40*6)+(K40*1)+(R40*3))/12</f>
        <v>10.5</v>
      </c>
      <c r="D40" s="27">
        <f t="shared" si="2"/>
        <v>14</v>
      </c>
      <c r="E40" s="2"/>
      <c r="F40" s="28">
        <f t="shared" ref="F40:F51" si="11">G40+I40</f>
        <v>10</v>
      </c>
      <c r="G40" s="29">
        <f t="shared" si="4"/>
        <v>10</v>
      </c>
      <c r="H40" s="2"/>
      <c r="I40" s="37">
        <f t="shared" si="5"/>
        <v>0</v>
      </c>
      <c r="J40" s="2"/>
      <c r="K40" s="38">
        <f t="shared" ref="K40:K51" si="12">L40+N40+P40+Q40</f>
        <v>8</v>
      </c>
      <c r="L40" s="29">
        <f t="shared" si="7"/>
        <v>4</v>
      </c>
      <c r="M40" s="2"/>
      <c r="N40" s="29">
        <f t="shared" si="8"/>
        <v>4</v>
      </c>
      <c r="O40" s="2"/>
      <c r="P40" s="2"/>
      <c r="Q40" s="2"/>
      <c r="R40" s="32">
        <f t="shared" ref="R40:R51" si="13">IF(SUM(S40:U40)&gt;36,"Erro:soma maior que 36",IF((20/36)*S40+(16/36)*T40+(15/36)*U40&gt;20,20,IF((20/36)*S40+(16/36)*T40+(15/36)*U40&lt;10,10,(20/36)*S40+(16/36)*T40+(15/36)*U40)))</f>
        <v>10</v>
      </c>
      <c r="S40" s="1"/>
      <c r="T40" s="1"/>
      <c r="U40" s="1"/>
    </row>
    <row r="41" spans="1:21" ht="16.5" customHeight="1" thickBot="1" x14ac:dyDescent="0.3">
      <c r="A41" s="3"/>
      <c r="B41" s="26">
        <f t="shared" si="0"/>
        <v>2.625</v>
      </c>
      <c r="C41" s="26">
        <f t="shared" si="10"/>
        <v>10.5</v>
      </c>
      <c r="D41" s="27">
        <f t="shared" si="2"/>
        <v>14</v>
      </c>
      <c r="E41" s="2"/>
      <c r="F41" s="28">
        <f t="shared" si="11"/>
        <v>10</v>
      </c>
      <c r="G41" s="29">
        <f t="shared" si="4"/>
        <v>10</v>
      </c>
      <c r="H41" s="2"/>
      <c r="I41" s="37">
        <f t="shared" si="5"/>
        <v>0</v>
      </c>
      <c r="J41" s="2"/>
      <c r="K41" s="38">
        <f t="shared" si="12"/>
        <v>8</v>
      </c>
      <c r="L41" s="29">
        <f t="shared" si="7"/>
        <v>4</v>
      </c>
      <c r="M41" s="2"/>
      <c r="N41" s="29">
        <f t="shared" si="8"/>
        <v>4</v>
      </c>
      <c r="O41" s="2"/>
      <c r="P41" s="2"/>
      <c r="Q41" s="2"/>
      <c r="R41" s="32">
        <f t="shared" si="13"/>
        <v>10</v>
      </c>
      <c r="S41" s="1"/>
      <c r="T41" s="1"/>
      <c r="U41" s="1"/>
    </row>
    <row r="42" spans="1:21" ht="16.5" customHeight="1" thickBot="1" x14ac:dyDescent="0.3">
      <c r="A42" s="3"/>
      <c r="B42" s="26">
        <f t="shared" si="0"/>
        <v>2.625</v>
      </c>
      <c r="C42" s="26">
        <f t="shared" si="10"/>
        <v>10.5</v>
      </c>
      <c r="D42" s="27">
        <f t="shared" si="2"/>
        <v>14</v>
      </c>
      <c r="E42" s="2"/>
      <c r="F42" s="28">
        <f t="shared" si="11"/>
        <v>10</v>
      </c>
      <c r="G42" s="29">
        <f t="shared" si="4"/>
        <v>10</v>
      </c>
      <c r="H42" s="2"/>
      <c r="I42" s="37">
        <f t="shared" si="5"/>
        <v>0</v>
      </c>
      <c r="J42" s="2"/>
      <c r="K42" s="38">
        <f t="shared" si="12"/>
        <v>8</v>
      </c>
      <c r="L42" s="29">
        <f t="shared" si="7"/>
        <v>4</v>
      </c>
      <c r="M42" s="2"/>
      <c r="N42" s="29">
        <f t="shared" si="8"/>
        <v>4</v>
      </c>
      <c r="O42" s="2"/>
      <c r="P42" s="2"/>
      <c r="Q42" s="2"/>
      <c r="R42" s="32">
        <f t="shared" si="13"/>
        <v>10</v>
      </c>
      <c r="S42" s="1"/>
      <c r="T42" s="1"/>
      <c r="U42" s="1"/>
    </row>
    <row r="43" spans="1:21" ht="16.5" customHeight="1" thickBot="1" x14ac:dyDescent="0.3">
      <c r="A43" s="3"/>
      <c r="B43" s="26">
        <f t="shared" si="0"/>
        <v>2.625</v>
      </c>
      <c r="C43" s="26">
        <f t="shared" si="10"/>
        <v>10.5</v>
      </c>
      <c r="D43" s="27">
        <f t="shared" si="2"/>
        <v>14</v>
      </c>
      <c r="E43" s="2"/>
      <c r="F43" s="28">
        <f t="shared" si="11"/>
        <v>10</v>
      </c>
      <c r="G43" s="29">
        <f t="shared" si="4"/>
        <v>10</v>
      </c>
      <c r="H43" s="2"/>
      <c r="I43" s="37">
        <f t="shared" si="5"/>
        <v>0</v>
      </c>
      <c r="J43" s="2"/>
      <c r="K43" s="38">
        <f t="shared" si="12"/>
        <v>8</v>
      </c>
      <c r="L43" s="29">
        <f t="shared" si="7"/>
        <v>4</v>
      </c>
      <c r="M43" s="2"/>
      <c r="N43" s="29">
        <f t="shared" si="8"/>
        <v>4</v>
      </c>
      <c r="O43" s="2"/>
      <c r="P43" s="2"/>
      <c r="Q43" s="2"/>
      <c r="R43" s="32">
        <f t="shared" si="13"/>
        <v>10</v>
      </c>
      <c r="S43" s="1"/>
      <c r="T43" s="1"/>
      <c r="U43" s="1"/>
    </row>
    <row r="44" spans="1:21" ht="16.5" customHeight="1" thickBot="1" x14ac:dyDescent="0.3">
      <c r="A44" s="3"/>
      <c r="B44" s="26">
        <f t="shared" si="0"/>
        <v>2.625</v>
      </c>
      <c r="C44" s="26">
        <f t="shared" si="10"/>
        <v>10.5</v>
      </c>
      <c r="D44" s="27">
        <f t="shared" si="2"/>
        <v>14</v>
      </c>
      <c r="E44" s="2"/>
      <c r="F44" s="28">
        <f t="shared" si="11"/>
        <v>10</v>
      </c>
      <c r="G44" s="29">
        <f t="shared" si="4"/>
        <v>10</v>
      </c>
      <c r="H44" s="2"/>
      <c r="I44" s="37">
        <f t="shared" si="5"/>
        <v>0</v>
      </c>
      <c r="J44" s="2"/>
      <c r="K44" s="38">
        <f t="shared" si="12"/>
        <v>8</v>
      </c>
      <c r="L44" s="29">
        <f t="shared" si="7"/>
        <v>4</v>
      </c>
      <c r="M44" s="2"/>
      <c r="N44" s="29">
        <f t="shared" si="8"/>
        <v>4</v>
      </c>
      <c r="O44" s="2"/>
      <c r="P44" s="2"/>
      <c r="Q44" s="2"/>
      <c r="R44" s="32">
        <f t="shared" si="13"/>
        <v>10</v>
      </c>
      <c r="S44" s="1"/>
      <c r="T44" s="1"/>
      <c r="U44" s="1"/>
    </row>
    <row r="45" spans="1:21" ht="16.5" customHeight="1" thickBot="1" x14ac:dyDescent="0.3">
      <c r="A45" s="3"/>
      <c r="B45" s="26">
        <f t="shared" si="0"/>
        <v>2.625</v>
      </c>
      <c r="C45" s="26">
        <f t="shared" si="10"/>
        <v>10.5</v>
      </c>
      <c r="D45" s="27">
        <f t="shared" si="2"/>
        <v>14</v>
      </c>
      <c r="E45" s="2"/>
      <c r="F45" s="28">
        <f t="shared" si="11"/>
        <v>10</v>
      </c>
      <c r="G45" s="29">
        <f t="shared" si="4"/>
        <v>10</v>
      </c>
      <c r="H45" s="2"/>
      <c r="I45" s="37">
        <f t="shared" si="5"/>
        <v>0</v>
      </c>
      <c r="J45" s="2"/>
      <c r="K45" s="38">
        <f t="shared" si="12"/>
        <v>8</v>
      </c>
      <c r="L45" s="29">
        <f t="shared" si="7"/>
        <v>4</v>
      </c>
      <c r="M45" s="2"/>
      <c r="N45" s="29">
        <f t="shared" si="8"/>
        <v>4</v>
      </c>
      <c r="O45" s="2"/>
      <c r="P45" s="2"/>
      <c r="Q45" s="2"/>
      <c r="R45" s="32">
        <f t="shared" si="13"/>
        <v>10</v>
      </c>
      <c r="S45" s="1"/>
      <c r="T45" s="1"/>
      <c r="U45" s="1"/>
    </row>
    <row r="46" spans="1:21" ht="16.5" customHeight="1" thickBot="1" x14ac:dyDescent="0.3">
      <c r="A46" s="3"/>
      <c r="B46" s="26">
        <f t="shared" si="0"/>
        <v>2.625</v>
      </c>
      <c r="C46" s="26">
        <f t="shared" si="10"/>
        <v>10.5</v>
      </c>
      <c r="D46" s="27">
        <f t="shared" si="2"/>
        <v>14</v>
      </c>
      <c r="E46" s="2"/>
      <c r="F46" s="28">
        <f t="shared" si="11"/>
        <v>10</v>
      </c>
      <c r="G46" s="29">
        <f t="shared" si="4"/>
        <v>10</v>
      </c>
      <c r="H46" s="2"/>
      <c r="I46" s="37">
        <f t="shared" si="5"/>
        <v>0</v>
      </c>
      <c r="J46" s="2"/>
      <c r="K46" s="38">
        <f t="shared" si="12"/>
        <v>8</v>
      </c>
      <c r="L46" s="29">
        <f t="shared" si="7"/>
        <v>4</v>
      </c>
      <c r="M46" s="2"/>
      <c r="N46" s="29">
        <f t="shared" si="8"/>
        <v>4</v>
      </c>
      <c r="O46" s="2"/>
      <c r="P46" s="2"/>
      <c r="Q46" s="2"/>
      <c r="R46" s="32">
        <f t="shared" si="13"/>
        <v>10</v>
      </c>
      <c r="S46" s="1"/>
      <c r="T46" s="1"/>
      <c r="U46" s="1"/>
    </row>
    <row r="47" spans="1:21" ht="16.5" customHeight="1" thickBot="1" x14ac:dyDescent="0.3">
      <c r="A47" s="3"/>
      <c r="B47" s="26">
        <f t="shared" si="0"/>
        <v>2.625</v>
      </c>
      <c r="C47" s="26">
        <f t="shared" si="10"/>
        <v>10.5</v>
      </c>
      <c r="D47" s="27">
        <f t="shared" si="2"/>
        <v>14</v>
      </c>
      <c r="E47" s="2"/>
      <c r="F47" s="28">
        <f t="shared" si="11"/>
        <v>10</v>
      </c>
      <c r="G47" s="29">
        <f t="shared" si="4"/>
        <v>10</v>
      </c>
      <c r="H47" s="2"/>
      <c r="I47" s="37">
        <f t="shared" si="5"/>
        <v>0</v>
      </c>
      <c r="J47" s="2"/>
      <c r="K47" s="38">
        <f t="shared" si="12"/>
        <v>8</v>
      </c>
      <c r="L47" s="29">
        <f t="shared" si="7"/>
        <v>4</v>
      </c>
      <c r="M47" s="2"/>
      <c r="N47" s="29">
        <f t="shared" si="8"/>
        <v>4</v>
      </c>
      <c r="O47" s="2"/>
      <c r="P47" s="2"/>
      <c r="Q47" s="2"/>
      <c r="R47" s="32">
        <f t="shared" si="13"/>
        <v>10</v>
      </c>
      <c r="S47" s="1"/>
      <c r="T47" s="1"/>
      <c r="U47" s="1"/>
    </row>
    <row r="48" spans="1:21" ht="16.5" customHeight="1" thickBot="1" x14ac:dyDescent="0.3">
      <c r="A48" s="3"/>
      <c r="B48" s="26">
        <f t="shared" si="0"/>
        <v>2.625</v>
      </c>
      <c r="C48" s="26">
        <f t="shared" si="10"/>
        <v>10.5</v>
      </c>
      <c r="D48" s="27">
        <f t="shared" si="2"/>
        <v>14</v>
      </c>
      <c r="E48" s="2"/>
      <c r="F48" s="28">
        <f t="shared" si="11"/>
        <v>10</v>
      </c>
      <c r="G48" s="29">
        <f t="shared" si="4"/>
        <v>10</v>
      </c>
      <c r="H48" s="2"/>
      <c r="I48" s="37">
        <f t="shared" si="5"/>
        <v>0</v>
      </c>
      <c r="J48" s="2"/>
      <c r="K48" s="38">
        <f t="shared" si="12"/>
        <v>8</v>
      </c>
      <c r="L48" s="29">
        <f t="shared" si="7"/>
        <v>4</v>
      </c>
      <c r="M48" s="2"/>
      <c r="N48" s="29">
        <f t="shared" si="8"/>
        <v>4</v>
      </c>
      <c r="O48" s="2"/>
      <c r="P48" s="2"/>
      <c r="Q48" s="2"/>
      <c r="R48" s="32">
        <f t="shared" si="13"/>
        <v>10</v>
      </c>
      <c r="S48" s="1"/>
      <c r="T48" s="1"/>
      <c r="U48" s="1"/>
    </row>
    <row r="49" spans="1:21" ht="16.5" customHeight="1" thickBot="1" x14ac:dyDescent="0.3">
      <c r="A49" s="3"/>
      <c r="B49" s="26">
        <f t="shared" si="0"/>
        <v>2.625</v>
      </c>
      <c r="C49" s="26">
        <f t="shared" si="10"/>
        <v>10.5</v>
      </c>
      <c r="D49" s="27">
        <f t="shared" si="2"/>
        <v>14</v>
      </c>
      <c r="E49" s="2"/>
      <c r="F49" s="28">
        <f t="shared" si="11"/>
        <v>10</v>
      </c>
      <c r="G49" s="29">
        <f t="shared" si="4"/>
        <v>10</v>
      </c>
      <c r="H49" s="2"/>
      <c r="I49" s="37">
        <f t="shared" si="5"/>
        <v>0</v>
      </c>
      <c r="J49" s="2"/>
      <c r="K49" s="38">
        <f t="shared" si="12"/>
        <v>8</v>
      </c>
      <c r="L49" s="29">
        <f t="shared" si="7"/>
        <v>4</v>
      </c>
      <c r="M49" s="2"/>
      <c r="N49" s="29">
        <f t="shared" si="8"/>
        <v>4</v>
      </c>
      <c r="O49" s="2"/>
      <c r="P49" s="2"/>
      <c r="Q49" s="2"/>
      <c r="R49" s="32">
        <f t="shared" si="13"/>
        <v>10</v>
      </c>
      <c r="S49" s="1"/>
      <c r="T49" s="1"/>
      <c r="U49" s="1"/>
    </row>
    <row r="50" spans="1:21" ht="16.5" customHeight="1" thickBot="1" x14ac:dyDescent="0.3">
      <c r="A50" s="3"/>
      <c r="B50" s="26">
        <f t="shared" si="0"/>
        <v>2.625</v>
      </c>
      <c r="C50" s="26">
        <f t="shared" si="10"/>
        <v>10.5</v>
      </c>
      <c r="D50" s="27">
        <f t="shared" si="2"/>
        <v>14</v>
      </c>
      <c r="E50" s="2"/>
      <c r="F50" s="28">
        <f t="shared" si="11"/>
        <v>10</v>
      </c>
      <c r="G50" s="29">
        <f t="shared" si="4"/>
        <v>10</v>
      </c>
      <c r="H50" s="2"/>
      <c r="I50" s="37">
        <f t="shared" si="5"/>
        <v>0</v>
      </c>
      <c r="J50" s="2"/>
      <c r="K50" s="38">
        <f t="shared" si="12"/>
        <v>8</v>
      </c>
      <c r="L50" s="29">
        <f t="shared" si="7"/>
        <v>4</v>
      </c>
      <c r="M50" s="2"/>
      <c r="N50" s="29">
        <f t="shared" si="8"/>
        <v>4</v>
      </c>
      <c r="O50" s="2"/>
      <c r="P50" s="2"/>
      <c r="Q50" s="2"/>
      <c r="R50" s="32">
        <f t="shared" si="13"/>
        <v>10</v>
      </c>
      <c r="S50" s="1"/>
      <c r="T50" s="1"/>
      <c r="U50" s="1"/>
    </row>
    <row r="51" spans="1:21" ht="16.5" customHeight="1" x14ac:dyDescent="0.25">
      <c r="A51" s="3"/>
      <c r="B51" s="26">
        <f t="shared" si="0"/>
        <v>2.625</v>
      </c>
      <c r="C51" s="26">
        <f t="shared" si="10"/>
        <v>10.5</v>
      </c>
      <c r="D51" s="27">
        <f t="shared" si="2"/>
        <v>14</v>
      </c>
      <c r="E51" s="2"/>
      <c r="F51" s="28">
        <f t="shared" si="11"/>
        <v>10</v>
      </c>
      <c r="G51" s="29">
        <f t="shared" si="4"/>
        <v>10</v>
      </c>
      <c r="H51" s="2"/>
      <c r="I51" s="37">
        <f t="shared" si="5"/>
        <v>0</v>
      </c>
      <c r="J51" s="2"/>
      <c r="K51" s="38">
        <f t="shared" si="12"/>
        <v>8</v>
      </c>
      <c r="L51" s="29">
        <f t="shared" si="7"/>
        <v>4</v>
      </c>
      <c r="M51" s="2"/>
      <c r="N51" s="29">
        <f t="shared" si="8"/>
        <v>4</v>
      </c>
      <c r="O51" s="2"/>
      <c r="P51" s="2"/>
      <c r="Q51" s="2"/>
      <c r="R51" s="32">
        <f t="shared" si="13"/>
        <v>10</v>
      </c>
      <c r="S51" s="1"/>
      <c r="T51" s="1"/>
      <c r="U51" s="1"/>
    </row>
    <row r="54" spans="1:21" hidden="1" x14ac:dyDescent="0.25">
      <c r="B54" s="33"/>
      <c r="C54" s="33"/>
      <c r="E54" s="33" t="s">
        <v>46</v>
      </c>
      <c r="H54" t="s">
        <v>35</v>
      </c>
      <c r="J54" t="s">
        <v>49</v>
      </c>
      <c r="M54" t="s">
        <v>8</v>
      </c>
      <c r="O54" t="s">
        <v>8</v>
      </c>
      <c r="P54">
        <v>1</v>
      </c>
      <c r="Q54">
        <v>2</v>
      </c>
    </row>
    <row r="55" spans="1:21" hidden="1" x14ac:dyDescent="0.25">
      <c r="B55" s="33"/>
      <c r="C55" s="33"/>
      <c r="E55" s="33" t="s">
        <v>47</v>
      </c>
      <c r="H55" t="s">
        <v>36</v>
      </c>
      <c r="J55" t="s">
        <v>29</v>
      </c>
      <c r="M55" t="s">
        <v>9</v>
      </c>
      <c r="O55" t="s">
        <v>9</v>
      </c>
      <c r="P55">
        <v>2</v>
      </c>
    </row>
    <row r="56" spans="1:21" hidden="1" x14ac:dyDescent="0.25">
      <c r="B56" s="33"/>
      <c r="C56" s="33"/>
      <c r="E56" s="33" t="s">
        <v>48</v>
      </c>
      <c r="H56" t="s">
        <v>37</v>
      </c>
      <c r="J56" t="s">
        <v>50</v>
      </c>
      <c r="M56" t="s">
        <v>11</v>
      </c>
      <c r="O56" t="s">
        <v>11</v>
      </c>
    </row>
    <row r="57" spans="1:21" x14ac:dyDescent="0.25">
      <c r="B57" s="33"/>
      <c r="C57" s="33"/>
      <c r="E57" s="33"/>
    </row>
    <row r="58" spans="1:21" x14ac:dyDescent="0.25">
      <c r="B58" s="33"/>
      <c r="C58" s="33"/>
      <c r="E58" s="33"/>
    </row>
    <row r="59" spans="1:21" ht="15.75" x14ac:dyDescent="0.25">
      <c r="A59" s="33"/>
      <c r="B59" s="33"/>
      <c r="C59" s="33"/>
      <c r="H59" s="34"/>
    </row>
    <row r="60" spans="1:21" ht="20.25" customHeight="1" x14ac:dyDescent="0.25">
      <c r="A60" s="92" t="s">
        <v>32</v>
      </c>
      <c r="B60" s="35"/>
      <c r="C60" s="35"/>
      <c r="D60" s="35"/>
      <c r="E60" s="35"/>
      <c r="F60" s="35"/>
      <c r="G60" s="35"/>
      <c r="H60" s="35"/>
      <c r="I60" s="35"/>
      <c r="J60" s="35"/>
      <c r="K60" s="35"/>
      <c r="L60" s="35"/>
      <c r="M60" s="35"/>
      <c r="N60" s="35"/>
      <c r="O60" s="35"/>
      <c r="P60" s="35"/>
      <c r="Q60" s="35"/>
      <c r="R60" s="35"/>
      <c r="S60" s="35"/>
      <c r="T60" s="35"/>
      <c r="U60" s="35"/>
    </row>
    <row r="61" spans="1:21" ht="21.75" customHeight="1" x14ac:dyDescent="0.25">
      <c r="A61" s="41" t="s">
        <v>52</v>
      </c>
      <c r="B61" s="41"/>
      <c r="C61" s="41"/>
      <c r="D61" s="41"/>
      <c r="E61" s="41"/>
      <c r="F61" s="41"/>
      <c r="G61" s="41"/>
      <c r="H61" s="41"/>
      <c r="I61" s="41"/>
      <c r="J61" s="41"/>
      <c r="K61" s="41"/>
      <c r="L61" s="41"/>
      <c r="M61" s="41"/>
      <c r="N61" s="41"/>
      <c r="O61" s="41"/>
      <c r="P61" s="41"/>
      <c r="Q61" s="41"/>
      <c r="R61" s="41"/>
      <c r="S61" s="41"/>
      <c r="T61" s="41"/>
      <c r="U61" s="41"/>
    </row>
    <row r="62" spans="1:21" ht="24.75" customHeight="1" x14ac:dyDescent="0.25">
      <c r="A62" s="93" t="s">
        <v>53</v>
      </c>
      <c r="B62" s="36"/>
      <c r="C62" s="36"/>
      <c r="D62" s="36"/>
      <c r="E62" s="36"/>
      <c r="F62" s="36"/>
      <c r="G62" s="36"/>
      <c r="H62" s="36"/>
      <c r="I62" s="36"/>
      <c r="J62" s="36"/>
      <c r="K62" s="36"/>
      <c r="L62" s="36"/>
      <c r="M62" s="36"/>
      <c r="N62" s="36"/>
      <c r="O62" s="36"/>
      <c r="P62" s="36"/>
      <c r="Q62" s="36"/>
      <c r="R62" s="36"/>
      <c r="S62" s="36"/>
      <c r="T62" s="36"/>
      <c r="U62" s="36"/>
    </row>
    <row r="63" spans="1:21" ht="27.75" customHeight="1" x14ac:dyDescent="0.25">
      <c r="A63" s="35" t="s">
        <v>54</v>
      </c>
      <c r="B63" s="35"/>
      <c r="C63" s="35"/>
      <c r="D63" s="35"/>
      <c r="E63" s="35"/>
      <c r="F63" s="35"/>
      <c r="G63" s="35"/>
      <c r="H63" s="35"/>
      <c r="I63" s="35"/>
      <c r="J63" s="35"/>
      <c r="K63" s="35"/>
      <c r="L63" s="35"/>
      <c r="M63" s="35"/>
      <c r="N63" s="35"/>
      <c r="O63" s="35"/>
      <c r="P63" s="35"/>
      <c r="Q63" s="35"/>
      <c r="R63" s="35"/>
      <c r="S63" s="35"/>
      <c r="T63" s="35"/>
      <c r="U63" s="35"/>
    </row>
    <row r="64" spans="1:21" ht="25.5" customHeight="1" x14ac:dyDescent="0.25">
      <c r="A64" s="41" t="s">
        <v>40</v>
      </c>
      <c r="B64" s="41"/>
      <c r="C64" s="41"/>
      <c r="D64" s="41"/>
      <c r="E64" s="41"/>
      <c r="F64" s="41"/>
      <c r="G64" s="41"/>
      <c r="H64" s="41"/>
      <c r="I64" s="41"/>
      <c r="J64" s="41"/>
      <c r="K64" s="41"/>
      <c r="L64" s="41"/>
      <c r="M64" s="41"/>
      <c r="N64" s="41"/>
      <c r="O64" s="41"/>
      <c r="P64" s="41"/>
      <c r="Q64" s="41"/>
      <c r="R64" s="41"/>
      <c r="S64" s="41"/>
      <c r="T64" s="41"/>
      <c r="U64" s="41"/>
    </row>
    <row r="65" spans="1:21" ht="34.5" customHeight="1" x14ac:dyDescent="0.25">
      <c r="A65" s="41" t="s">
        <v>55</v>
      </c>
      <c r="B65" s="41"/>
      <c r="C65" s="41"/>
      <c r="D65" s="41"/>
      <c r="E65" s="41"/>
      <c r="F65" s="41"/>
      <c r="G65" s="41"/>
      <c r="H65" s="41"/>
      <c r="I65" s="41"/>
      <c r="J65" s="41"/>
      <c r="K65" s="41"/>
      <c r="L65" s="41"/>
      <c r="M65" s="41"/>
      <c r="N65" s="41"/>
      <c r="O65" s="41"/>
      <c r="P65" s="41"/>
      <c r="Q65" s="41"/>
      <c r="R65" s="41"/>
      <c r="S65" s="41"/>
      <c r="T65" s="41"/>
      <c r="U65" s="41"/>
    </row>
    <row r="66" spans="1:21" ht="32.25" customHeight="1" x14ac:dyDescent="0.25">
      <c r="A66" s="41" t="s">
        <v>58</v>
      </c>
      <c r="B66" s="41"/>
      <c r="C66" s="41"/>
      <c r="D66" s="41"/>
      <c r="E66" s="41"/>
      <c r="F66" s="41"/>
      <c r="G66" s="41"/>
      <c r="H66" s="41"/>
      <c r="I66" s="41"/>
      <c r="J66" s="41"/>
      <c r="K66" s="41"/>
      <c r="L66" s="41"/>
      <c r="M66" s="41"/>
      <c r="N66" s="41"/>
      <c r="O66" s="41"/>
      <c r="P66" s="41"/>
      <c r="Q66" s="41"/>
      <c r="R66" s="41"/>
      <c r="S66" s="41"/>
      <c r="T66" s="41"/>
      <c r="U66" s="41"/>
    </row>
    <row r="67" spans="1:21" ht="31.5" customHeight="1" x14ac:dyDescent="0.25">
      <c r="A67" s="41" t="s">
        <v>56</v>
      </c>
      <c r="B67" s="41"/>
      <c r="C67" s="41"/>
      <c r="D67" s="41"/>
      <c r="E67" s="41"/>
      <c r="F67" s="41"/>
      <c r="G67" s="41"/>
      <c r="H67" s="41"/>
      <c r="I67" s="41"/>
      <c r="J67" s="41"/>
      <c r="K67" s="41"/>
      <c r="L67" s="41"/>
      <c r="M67" s="41"/>
      <c r="N67" s="41"/>
      <c r="O67" s="41"/>
      <c r="P67" s="41"/>
      <c r="Q67" s="41"/>
      <c r="R67" s="41"/>
      <c r="S67" s="41"/>
      <c r="T67" s="41"/>
      <c r="U67" s="41"/>
    </row>
  </sheetData>
  <sheetProtection algorithmName="SHA-512" hashValue="ExnqUJ9T/RC+c0TKl1osxQQzbj1A9+Rfg76pdBXfyBtgD70WD/tibjR08Y5D1rCoVDd2xUtV+1eAIw2ExsJMhg==" saltValue="ii+8CLGYHbVNnd1jyvEIlw==" spinCount="100000" sheet="1" objects="1" scenarios="1"/>
  <mergeCells count="29">
    <mergeCell ref="A2:B2"/>
    <mergeCell ref="C2:U2"/>
    <mergeCell ref="A3:B3"/>
    <mergeCell ref="C3:U3"/>
    <mergeCell ref="A4:B4"/>
    <mergeCell ref="C4:U4"/>
    <mergeCell ref="A7:A11"/>
    <mergeCell ref="B7:B11"/>
    <mergeCell ref="C7:C11"/>
    <mergeCell ref="D7:U7"/>
    <mergeCell ref="D8:E8"/>
    <mergeCell ref="F8:J8"/>
    <mergeCell ref="K8:Q8"/>
    <mergeCell ref="R8:U8"/>
    <mergeCell ref="G9:J9"/>
    <mergeCell ref="L9:Q9"/>
    <mergeCell ref="S9:U9"/>
    <mergeCell ref="G10:J10"/>
    <mergeCell ref="L10:Q10"/>
    <mergeCell ref="S10:U10"/>
    <mergeCell ref="G11:H11"/>
    <mergeCell ref="I11:J11"/>
    <mergeCell ref="L11:M11"/>
    <mergeCell ref="N11:O11"/>
    <mergeCell ref="A61:U61"/>
    <mergeCell ref="A64:U64"/>
    <mergeCell ref="A65:U65"/>
    <mergeCell ref="A66:U66"/>
    <mergeCell ref="A67:U67"/>
  </mergeCells>
  <dataValidations count="8">
    <dataValidation type="list" allowBlank="1" showInputMessage="1" showErrorMessage="1" sqref="Q12:Q51" xr:uid="{15F5FFE6-B0E0-457B-B549-4DC1E47ADFC5}">
      <formula1>$Q$53:$Q$55</formula1>
    </dataValidation>
    <dataValidation type="list" allowBlank="1" showInputMessage="1" showErrorMessage="1" sqref="P12:P51" xr:uid="{07254187-D969-4B0F-AF49-00816BC5685C}">
      <formula1>$P$53:$P$55</formula1>
    </dataValidation>
    <dataValidation type="list" allowBlank="1" showInputMessage="1" showErrorMessage="1" sqref="O12:O51" xr:uid="{B0728E2C-A91F-45E4-BA30-2F08A8A5A58A}">
      <formula1>$O$53:$O$56</formula1>
    </dataValidation>
    <dataValidation type="list" allowBlank="1" showInputMessage="1" showErrorMessage="1" sqref="M12:M51" xr:uid="{EB42382D-7E2E-4FD7-8F57-E088D250C728}">
      <formula1>$M$53:$M$56</formula1>
    </dataValidation>
    <dataValidation type="list" allowBlank="1" showInputMessage="1" showErrorMessage="1" sqref="J12:J51" xr:uid="{DDAF09D9-45DC-4346-82E7-EE0A99E987A9}">
      <formula1>$J$53:$J$56</formula1>
    </dataValidation>
    <dataValidation type="list" allowBlank="1" showInputMessage="1" showErrorMessage="1" sqref="E12:E51" xr:uid="{A98CE920-BCE1-4959-809E-BF25B041F76A}">
      <formula1>$E$53:$E$56</formula1>
    </dataValidation>
    <dataValidation type="list" allowBlank="1" showInputMessage="1" showErrorMessage="1" sqref="H12:H51" xr:uid="{886BA9B1-5CBF-45A6-AFC1-CBFCAB397FDA}">
      <formula1>$H$53:$H$57</formula1>
    </dataValidation>
    <dataValidation type="whole" allowBlank="1" showInputMessage="1" showErrorMessage="1" sqref="S12:U51" xr:uid="{99BA9998-29D8-4611-9D7A-FCE5D1FD230B}">
      <formula1>0</formula1>
      <formula2>36</formula2>
    </dataValidation>
  </dataValidations>
  <pageMargins left="0.70866141732283472" right="0.70866141732283472" top="0.74803149606299213" bottom="0.74803149606299213" header="0.31496062992125984" footer="0.31496062992125984"/>
  <pageSetup paperSize="9" scale="41" orientation="landscape" horizontalDpi="200" verticalDpi="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vt:i4>
      </vt:variant>
    </vt:vector>
  </HeadingPairs>
  <TitlesOfParts>
    <vt:vector size="2" baseType="lpstr">
      <vt:lpstr>PC - Téc. Superior e Equiparada</vt:lpstr>
      <vt:lpstr>PC - Restantes Carreiras</vt:lpstr>
    </vt:vector>
  </TitlesOfParts>
  <Company>Centro de Informática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AC751214</dc:creator>
  <cp:lastModifiedBy>Hélio JT. Dias</cp:lastModifiedBy>
  <cp:lastPrinted>2011-01-12T13:51:01Z</cp:lastPrinted>
  <dcterms:created xsi:type="dcterms:W3CDTF">2010-01-20T12:16:28Z</dcterms:created>
  <dcterms:modified xsi:type="dcterms:W3CDTF">2026-01-07T15:16:16Z</dcterms:modified>
</cp:coreProperties>
</file>