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3275" windowHeight="7935" activeTab="1"/>
  </bookViews>
  <sheets>
    <sheet name="calculos auxiliares" sheetId="2" r:id="rId1"/>
    <sheet name="QUAR y" sheetId="1" r:id="rId2"/>
  </sheets>
  <externalReferences>
    <externalReference r:id="rId3"/>
  </externalReferences>
  <definedNames>
    <definedName name="_xlnm.Print_Area" localSheetId="1">'QUAR y'!$A$2:$K$100</definedName>
  </definedNames>
  <calcPr calcId="114210"/>
</workbook>
</file>

<file path=xl/calcChain.xml><?xml version="1.0" encoding="utf-8"?>
<calcChain xmlns="http://schemas.openxmlformats.org/spreadsheetml/2006/main">
  <c r="G19" i="1"/>
  <c r="K23"/>
  <c r="G22"/>
  <c r="J73"/>
  <c r="J72"/>
  <c r="H69"/>
  <c r="M68"/>
  <c r="E69"/>
  <c r="D9" i="2"/>
  <c r="C15"/>
</calcChain>
</file>

<file path=xl/sharedStrings.xml><?xml version="1.0" encoding="utf-8"?>
<sst xmlns="http://schemas.openxmlformats.org/spreadsheetml/2006/main" count="161" uniqueCount="127">
  <si>
    <t>Objectivos estratégicos (OE):</t>
  </si>
  <si>
    <t xml:space="preserve">Desvios </t>
  </si>
  <si>
    <t>Resultado</t>
  </si>
  <si>
    <t>Classificação</t>
  </si>
  <si>
    <t>Superou</t>
  </si>
  <si>
    <t>Atingiu</t>
  </si>
  <si>
    <t>Não atingiu</t>
  </si>
  <si>
    <t>EFICÁCIA</t>
  </si>
  <si>
    <t>QUALIDADE</t>
  </si>
  <si>
    <t>Ind 1</t>
  </si>
  <si>
    <t>Concretização</t>
  </si>
  <si>
    <t>Meios disponíveis</t>
  </si>
  <si>
    <t xml:space="preserve"> Recursos Humanos</t>
  </si>
  <si>
    <t>Pontuação</t>
  </si>
  <si>
    <t>Planeados</t>
  </si>
  <si>
    <t>Executados</t>
  </si>
  <si>
    <t>Desvio</t>
  </si>
  <si>
    <t>Dirigentes - Direcção superior</t>
  </si>
  <si>
    <t>Estimado</t>
  </si>
  <si>
    <t>Realizado</t>
  </si>
  <si>
    <t>Funcionamento</t>
  </si>
  <si>
    <t>Objectivos operacionais</t>
  </si>
  <si>
    <t>Ind 3</t>
  </si>
  <si>
    <t>Ind 4</t>
  </si>
  <si>
    <t>Ind 5</t>
  </si>
  <si>
    <t>TOTAL</t>
  </si>
  <si>
    <t>Orçamento (M€)</t>
  </si>
  <si>
    <t>Listagem das Fontes de verificação</t>
  </si>
  <si>
    <t xml:space="preserve"> </t>
  </si>
  <si>
    <t>Objectivo 1</t>
  </si>
  <si>
    <t>Objectivo 2</t>
  </si>
  <si>
    <t>Objectivo 3</t>
  </si>
  <si>
    <t>Objectivo 4</t>
  </si>
  <si>
    <t>EFICIÊNCIA</t>
  </si>
  <si>
    <t>Ind 6</t>
  </si>
  <si>
    <t>Ind 7</t>
  </si>
  <si>
    <t>Ind 8</t>
  </si>
  <si>
    <t>Técnicos Superiores</t>
  </si>
  <si>
    <t>Objectivo 5</t>
  </si>
  <si>
    <t>Indicador 1</t>
  </si>
  <si>
    <t>Indicador 3</t>
  </si>
  <si>
    <t>Indicador 4</t>
  </si>
  <si>
    <t>Indicador 5</t>
  </si>
  <si>
    <t>Indicador 6</t>
  </si>
  <si>
    <t>Plano</t>
  </si>
  <si>
    <t>Parâmetros</t>
  </si>
  <si>
    <t>Objectivos</t>
  </si>
  <si>
    <t>Indicadores</t>
  </si>
  <si>
    <t>Taxa de Realização</t>
  </si>
  <si>
    <t>eficácia</t>
  </si>
  <si>
    <t>OB 1</t>
  </si>
  <si>
    <t>Ind  1</t>
  </si>
  <si>
    <t>Ind  2</t>
  </si>
  <si>
    <t>OB 2</t>
  </si>
  <si>
    <t>Ind  3</t>
  </si>
  <si>
    <t>eficiência</t>
  </si>
  <si>
    <t>Ind  4</t>
  </si>
  <si>
    <t>qualidade</t>
  </si>
  <si>
    <t>Estimado (M€)</t>
  </si>
  <si>
    <t>Realizado (M€)</t>
  </si>
  <si>
    <t>Planeado (pontos)</t>
  </si>
  <si>
    <t>Executado (pontos)</t>
  </si>
  <si>
    <t>Recursos Humanos</t>
  </si>
  <si>
    <t>OB 3</t>
  </si>
  <si>
    <t>OB 4</t>
  </si>
  <si>
    <t>OB 5</t>
  </si>
  <si>
    <t xml:space="preserve">Aproximar os serviços da DRC dos seus destinatários </t>
  </si>
  <si>
    <t>Promover o conhecimento das migrações dos Açores</t>
  </si>
  <si>
    <t>Peso: 100%</t>
  </si>
  <si>
    <t>Total de Atendimentos  no Gabinete de Atendimento Público</t>
  </si>
  <si>
    <t>Sistema de Informação</t>
  </si>
  <si>
    <t>Coordenadores Técnicos</t>
  </si>
  <si>
    <t>Assistentes Técnicos</t>
  </si>
  <si>
    <t xml:space="preserve">Assistentes Operacionais </t>
  </si>
  <si>
    <t>20  X  1</t>
  </si>
  <si>
    <t>12 X 15</t>
  </si>
  <si>
    <t>9 X 2</t>
  </si>
  <si>
    <t>8 X 19</t>
  </si>
  <si>
    <t>5 X 4</t>
  </si>
  <si>
    <t>Tempo médio de resposta</t>
  </si>
  <si>
    <t>Tempo médio de execução</t>
  </si>
  <si>
    <t>Secção de Contabilidade e Património</t>
  </si>
  <si>
    <t>Relatório: Satisfação dos utentes do Gab. Aten. Público</t>
  </si>
  <si>
    <t>SGC - Sistema de Gestão da Correspondência</t>
  </si>
  <si>
    <t>Ponderação de 40%</t>
  </si>
  <si>
    <t>Ponderação de 20%</t>
  </si>
  <si>
    <t>Ponderação 50%</t>
  </si>
  <si>
    <t>Eficácia</t>
  </si>
  <si>
    <t>Eficiência</t>
  </si>
  <si>
    <t>Qualidade</t>
  </si>
  <si>
    <t>Ponderação</t>
  </si>
  <si>
    <t>Avaliação final do Serviço</t>
  </si>
  <si>
    <t>Bom</t>
  </si>
  <si>
    <t> Satisfatório</t>
  </si>
  <si>
    <t> Insuficiente</t>
  </si>
  <si>
    <t>Número de Publicações, sites e material dictáctico</t>
  </si>
  <si>
    <t>Observação Física das Publicações, sites e material dictáctico</t>
  </si>
  <si>
    <t>Ind 2</t>
  </si>
  <si>
    <t>Atingir um índice de satisfação, dos parceiros da DRC de 3, numa escala de 1 a 5</t>
  </si>
  <si>
    <t>Índice de Satisfação dos Parceiros (1 a 5)</t>
  </si>
  <si>
    <t>Relatório: Satisfação dos parceiros da DRC</t>
  </si>
  <si>
    <t>QUADRO DE AVALIAÇÃO E RESPONSABILIZAÇÃO - DRC - 2012</t>
  </si>
  <si>
    <t>Realizado Ano 2011 (ano n-1)</t>
  </si>
  <si>
    <t>Meta Ano    2012 (ano n)</t>
  </si>
  <si>
    <t>Dirigentes - Direcção intermedia</t>
  </si>
  <si>
    <t>16 X 1</t>
  </si>
  <si>
    <t>Atingir um índice de satisfação, dos utentes do Gabinete de Atendimento Público de 3, numa escala de 1 a 5</t>
  </si>
  <si>
    <t>Índice de Satisfação dos utentes (1 a 5)</t>
  </si>
  <si>
    <t>Indicador 2</t>
  </si>
  <si>
    <t>OB 6</t>
  </si>
  <si>
    <t>Objectivo 6</t>
  </si>
  <si>
    <t>Justificação para os desvios</t>
  </si>
  <si>
    <t>Alcançar um tempo médio de 35 dias úteis para a execução de um apoio, após aprovação no âmbito das Portarias de Apoio da DRC</t>
  </si>
  <si>
    <t>x</t>
  </si>
  <si>
    <t>↑</t>
  </si>
  <si>
    <t>→</t>
  </si>
  <si>
    <t>REGIÃO AUTÓNOMA DOS AÇORES
PRESIDÊNCIA DO GOVERNO
Subsecretário Regional da Presidência para as Relações Externas 
Direção Regional das Comunidades</t>
  </si>
  <si>
    <t xml:space="preserve">Alcançar um tempo médio de resposta de 7 dias úteis para ofícios e pareceres de apoios / jurídicos </t>
  </si>
  <si>
    <r>
      <t xml:space="preserve">Departamento: </t>
    </r>
    <r>
      <rPr>
        <sz val="10"/>
        <rFont val="Verdana"/>
        <family val="2"/>
      </rPr>
      <t>Presidência do Governo Regional</t>
    </r>
  </si>
  <si>
    <r>
      <t>Organismo:</t>
    </r>
    <r>
      <rPr>
        <sz val="10"/>
        <rFont val="Verdana"/>
        <family val="2"/>
      </rPr>
      <t xml:space="preserve"> Direcção Regional das Comunidades</t>
    </r>
  </si>
  <si>
    <r>
      <t>Missão</t>
    </r>
    <r>
      <rPr>
        <sz val="10"/>
        <color indexed="8"/>
        <rFont val="Verdana"/>
        <family val="2"/>
      </rPr>
      <t>:Promover, apoiar, coordenar e executar políticas públicas relevantes no âmbito da Emigração e Imigração da Região Autónoma dos Açores, nas áreas da Integração e Preservação da Identidade Cultural.</t>
    </r>
  </si>
  <si>
    <r>
      <t xml:space="preserve">Visão: </t>
    </r>
    <r>
      <rPr>
        <sz val="10"/>
        <color indexed="8"/>
        <rFont val="Verdana"/>
        <family val="2"/>
      </rPr>
      <t xml:space="preserve">Queremos ser um serviço público de referência na integração e promoção da identidade cultural dos emigrantes e imigrantes dos Açores. </t>
    </r>
  </si>
  <si>
    <r>
      <t xml:space="preserve">OE 1: </t>
    </r>
    <r>
      <rPr>
        <sz val="10"/>
        <color indexed="8"/>
        <rFont val="Verdana"/>
        <family val="2"/>
      </rPr>
      <t>Aproximar as Comunidades / Açores /Comunidades, divulgando os Açores e as Comunidades de hoje ao Mundo.</t>
    </r>
  </si>
  <si>
    <r>
      <t>OE 2:</t>
    </r>
    <r>
      <rPr>
        <sz val="10"/>
        <color indexed="8"/>
        <rFont val="Verdana"/>
        <family val="2"/>
      </rPr>
      <t xml:space="preserve"> Promover a integração dos emigrados açorianos, imigrados e emigrados regressados.</t>
    </r>
  </si>
  <si>
    <r>
      <t xml:space="preserve">OE 3: </t>
    </r>
    <r>
      <rPr>
        <sz val="10"/>
        <color indexed="8"/>
        <rFont val="Verdana"/>
        <family val="2"/>
      </rPr>
      <t>Despertar nos jovens o interesse nas suas raízes e motivar a sua acção integrada na sociedade de acolhimento.</t>
    </r>
  </si>
  <si>
    <r>
      <t xml:space="preserve">OE 4: </t>
    </r>
    <r>
      <rPr>
        <sz val="10"/>
        <color indexed="8"/>
        <rFont val="Verdana"/>
        <family val="2"/>
      </rPr>
      <t>Proporcionar à sociedade açoriana o conhecimento de outras culturas.</t>
    </r>
  </si>
  <si>
    <t>↓</t>
  </si>
</sst>
</file>

<file path=xl/styles.xml><?xml version="1.0" encoding="utf-8"?>
<styleSheet xmlns="http://schemas.openxmlformats.org/spreadsheetml/2006/main">
  <numFmts count="8">
    <numFmt numFmtId="43" formatCode="_-* #,##0.00\ _€_-;\-* #,##0.00\ _€_-;_-* &quot;-&quot;??\ _€_-;_-@_-"/>
    <numFmt numFmtId="164" formatCode="_-* #,##0.00\ &quot;Esc.&quot;_-;\-* #,##0.00\ &quot;Esc.&quot;_-;_-* &quot;-&quot;??\ &quot;Esc.&quot;_-;_-@_-"/>
    <numFmt numFmtId="165" formatCode="0.0%"/>
    <numFmt numFmtId="166" formatCode="_-* #,##0.0\ _€_-;\-* #,##0.0\ _€_-;_-* &quot;-&quot;??\ _€_-;_-@_-"/>
    <numFmt numFmtId="167" formatCode="_-* #,##0\ _€_-;\-* #,##0\ _€_-;_-* &quot;-&quot;??\ _€_-;_-@_-"/>
    <numFmt numFmtId="168" formatCode="#,##0.000\ _€;[Red]\-#,##0.000\ _€"/>
    <numFmt numFmtId="169" formatCode="0.000%"/>
    <numFmt numFmtId="170" formatCode="0.000"/>
  </numFmts>
  <fonts count="32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9"/>
      <name val="Verdana"/>
      <family val="2"/>
    </font>
    <font>
      <sz val="9"/>
      <color indexed="8"/>
      <name val="Verdana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b/>
      <sz val="10"/>
      <name val="Verdana"/>
      <family val="2"/>
    </font>
    <font>
      <b/>
      <sz val="10"/>
      <color indexed="9"/>
      <name val="Verdana"/>
      <family val="2"/>
    </font>
    <font>
      <b/>
      <sz val="11"/>
      <color indexed="8"/>
      <name val="Verdana"/>
      <family val="2"/>
    </font>
    <font>
      <b/>
      <sz val="8"/>
      <color indexed="8"/>
      <name val="Verdana"/>
      <family val="2"/>
    </font>
    <font>
      <sz val="8"/>
      <color indexed="8"/>
      <name val="Verdana"/>
      <family val="2"/>
    </font>
    <font>
      <sz val="10"/>
      <name val="Verdana"/>
      <family val="2"/>
    </font>
    <font>
      <b/>
      <sz val="10"/>
      <color indexed="56"/>
      <name val="Calibri"/>
      <family val="2"/>
    </font>
    <font>
      <b/>
      <sz val="8"/>
      <color indexed="9"/>
      <name val="Verdana"/>
      <family val="2"/>
    </font>
    <font>
      <sz val="8"/>
      <name val="Calibri"/>
      <family val="2"/>
    </font>
    <font>
      <sz val="11"/>
      <name val="Verdana"/>
      <family val="2"/>
    </font>
    <font>
      <b/>
      <sz val="11"/>
      <name val="Verdana"/>
      <family val="2"/>
    </font>
    <font>
      <sz val="11"/>
      <color indexed="8"/>
      <name val="Verdana"/>
      <family val="2"/>
    </font>
    <font>
      <sz val="10"/>
      <name val="Calibri"/>
      <family val="2"/>
    </font>
    <font>
      <b/>
      <sz val="10"/>
      <color indexed="8"/>
      <name val="Verdana"/>
      <family val="2"/>
    </font>
    <font>
      <b/>
      <sz val="10"/>
      <color indexed="60"/>
      <name val="Arial"/>
      <family val="2"/>
    </font>
    <font>
      <b/>
      <sz val="10"/>
      <color indexed="8"/>
      <name val="Arial"/>
      <family val="2"/>
    </font>
    <font>
      <b/>
      <sz val="10"/>
      <color indexed="62"/>
      <name val="Verdana"/>
      <family val="2"/>
    </font>
    <font>
      <sz val="10"/>
      <color indexed="8"/>
      <name val="Calibri"/>
      <family val="2"/>
    </font>
    <font>
      <sz val="10"/>
      <color indexed="56"/>
      <name val="Calibri"/>
      <family val="2"/>
    </font>
    <font>
      <b/>
      <sz val="10"/>
      <name val="Arial"/>
    </font>
    <font>
      <b/>
      <sz val="10"/>
      <name val="Calibri"/>
      <family val="2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/>
      <diagonal/>
    </border>
    <border>
      <left/>
      <right style="medium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40">
    <xf numFmtId="0" fontId="0" fillId="0" borderId="0" xfId="0"/>
    <xf numFmtId="0" fontId="5" fillId="0" borderId="0" xfId="2" applyFont="1"/>
    <xf numFmtId="0" fontId="6" fillId="0" borderId="0" xfId="0" applyFont="1"/>
    <xf numFmtId="0" fontId="6" fillId="0" borderId="0" xfId="0" applyFont="1" applyFill="1"/>
    <xf numFmtId="0" fontId="5" fillId="0" borderId="0" xfId="2" applyFont="1" applyFill="1"/>
    <xf numFmtId="0" fontId="4" fillId="0" borderId="0" xfId="0" applyFont="1" applyFill="1" applyAlignment="1">
      <alignment vertical="top"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9" fillId="2" borderId="0" xfId="0" applyFont="1" applyFill="1" applyBorder="1" applyAlignment="1"/>
    <xf numFmtId="0" fontId="9" fillId="2" borderId="1" xfId="0" applyFont="1" applyFill="1" applyBorder="1" applyAlignment="1"/>
    <xf numFmtId="2" fontId="7" fillId="3" borderId="2" xfId="0" applyNumberFormat="1" applyFont="1" applyFill="1" applyBorder="1" applyAlignment="1">
      <alignment horizontal="left" vertical="center"/>
    </xf>
    <xf numFmtId="2" fontId="7" fillId="3" borderId="3" xfId="0" applyNumberFormat="1" applyFont="1" applyFill="1" applyBorder="1" applyAlignment="1">
      <alignment horizontal="left" vertical="center"/>
    </xf>
    <xf numFmtId="2" fontId="7" fillId="3" borderId="4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2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2" fontId="7" fillId="0" borderId="5" xfId="0" applyNumberFormat="1" applyFont="1" applyFill="1" applyBorder="1" applyAlignment="1">
      <alignment horizontal="center" vertical="center"/>
    </xf>
    <xf numFmtId="2" fontId="7" fillId="3" borderId="6" xfId="0" applyNumberFormat="1" applyFont="1" applyFill="1" applyBorder="1" applyAlignment="1">
      <alignment horizontal="left" vertical="center"/>
    </xf>
    <xf numFmtId="0" fontId="15" fillId="0" borderId="0" xfId="2" applyFont="1"/>
    <xf numFmtId="0" fontId="15" fillId="0" borderId="2" xfId="2" applyFont="1" applyBorder="1"/>
    <xf numFmtId="0" fontId="1" fillId="0" borderId="0" xfId="0" applyFont="1"/>
    <xf numFmtId="0" fontId="16" fillId="0" borderId="0" xfId="0" applyFont="1"/>
    <xf numFmtId="0" fontId="1" fillId="0" borderId="0" xfId="0" applyFont="1" applyAlignment="1"/>
    <xf numFmtId="9" fontId="11" fillId="2" borderId="0" xfId="2" applyNumberFormat="1" applyFont="1" applyFill="1" applyBorder="1" applyAlignment="1">
      <alignment vertical="center" wrapText="1"/>
    </xf>
    <xf numFmtId="164" fontId="10" fillId="4" borderId="0" xfId="1" applyFont="1" applyFill="1" applyBorder="1" applyAlignment="1">
      <alignment horizontal="left" vertical="center" wrapText="1"/>
    </xf>
    <xf numFmtId="9" fontId="10" fillId="4" borderId="0" xfId="1" applyNumberFormat="1" applyFont="1" applyFill="1" applyBorder="1" applyAlignment="1">
      <alignment horizontal="center" vertical="center" wrapText="1"/>
    </xf>
    <xf numFmtId="164" fontId="10" fillId="4" borderId="0" xfId="1" applyFont="1" applyFill="1" applyBorder="1" applyAlignment="1">
      <alignment horizontal="center" vertical="center" wrapText="1"/>
    </xf>
    <xf numFmtId="9" fontId="10" fillId="4" borderId="7" xfId="2" applyNumberFormat="1" applyFont="1" applyFill="1" applyBorder="1" applyAlignment="1">
      <alignment vertical="center"/>
    </xf>
    <xf numFmtId="164" fontId="10" fillId="4" borderId="0" xfId="1" applyFont="1" applyFill="1" applyBorder="1" applyAlignment="1">
      <alignment vertical="center" wrapText="1"/>
    </xf>
    <xf numFmtId="9" fontId="10" fillId="4" borderId="0" xfId="2" applyNumberFormat="1" applyFont="1" applyFill="1" applyBorder="1" applyAlignment="1">
      <alignment horizontal="center" vertical="center"/>
    </xf>
    <xf numFmtId="9" fontId="10" fillId="4" borderId="0" xfId="2" applyNumberFormat="1" applyFont="1" applyFill="1" applyBorder="1" applyAlignment="1">
      <alignment vertical="center"/>
    </xf>
    <xf numFmtId="164" fontId="10" fillId="4" borderId="0" xfId="1" applyFont="1" applyFill="1" applyBorder="1" applyAlignment="1">
      <alignment horizontal="center" wrapText="1"/>
    </xf>
    <xf numFmtId="2" fontId="7" fillId="3" borderId="5" xfId="0" applyNumberFormat="1" applyFont="1" applyFill="1" applyBorder="1" applyAlignment="1">
      <alignment vertical="center"/>
    </xf>
    <xf numFmtId="2" fontId="7" fillId="3" borderId="3" xfId="0" applyNumberFormat="1" applyFont="1" applyFill="1" applyBorder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9" fontId="14" fillId="0" borderId="0" xfId="0" applyNumberFormat="1" applyFont="1"/>
    <xf numFmtId="2" fontId="17" fillId="5" borderId="8" xfId="0" applyNumberFormat="1" applyFont="1" applyFill="1" applyBorder="1" applyAlignment="1">
      <alignment horizontal="center" vertical="center"/>
    </xf>
    <xf numFmtId="2" fontId="13" fillId="2" borderId="0" xfId="0" applyNumberFormat="1" applyFont="1" applyFill="1" applyAlignment="1">
      <alignment horizontal="center"/>
    </xf>
    <xf numFmtId="2" fontId="17" fillId="5" borderId="0" xfId="0" applyNumberFormat="1" applyFont="1" applyFill="1" applyBorder="1" applyAlignment="1">
      <alignment horizontal="center" vertical="center"/>
    </xf>
    <xf numFmtId="1" fontId="13" fillId="2" borderId="0" xfId="0" applyNumberFormat="1" applyFont="1" applyFill="1" applyAlignment="1">
      <alignment horizontal="center"/>
    </xf>
    <xf numFmtId="0" fontId="14" fillId="0" borderId="0" xfId="0" applyFont="1" applyAlignment="1">
      <alignment horizontal="left"/>
    </xf>
    <xf numFmtId="0" fontId="19" fillId="0" borderId="0" xfId="2" applyFont="1"/>
    <xf numFmtId="0" fontId="21" fillId="0" borderId="0" xfId="0" applyFont="1"/>
    <xf numFmtId="0" fontId="20" fillId="0" borderId="0" xfId="2" applyFont="1"/>
    <xf numFmtId="0" fontId="12" fillId="0" borderId="0" xfId="0" applyFont="1"/>
    <xf numFmtId="0" fontId="19" fillId="0" borderId="0" xfId="2" applyFont="1" applyAlignment="1"/>
    <xf numFmtId="0" fontId="21" fillId="0" borderId="0" xfId="0" applyFont="1" applyAlignment="1"/>
    <xf numFmtId="2" fontId="10" fillId="3" borderId="0" xfId="0" applyNumberFormat="1" applyFont="1" applyFill="1" applyBorder="1" applyAlignment="1">
      <alignment horizontal="left" vertical="center"/>
    </xf>
    <xf numFmtId="0" fontId="23" fillId="2" borderId="0" xfId="0" applyFont="1" applyFill="1" applyBorder="1" applyAlignment="1">
      <alignment horizontal="left" vertical="center"/>
    </xf>
    <xf numFmtId="2" fontId="7" fillId="3" borderId="9" xfId="0" applyNumberFormat="1" applyFont="1" applyFill="1" applyBorder="1" applyAlignment="1">
      <alignment horizontal="center" vertical="center"/>
    </xf>
    <xf numFmtId="168" fontId="24" fillId="2" borderId="9" xfId="0" applyNumberFormat="1" applyFont="1" applyFill="1" applyBorder="1" applyAlignment="1">
      <alignment horizontal="center"/>
    </xf>
    <xf numFmtId="40" fontId="24" fillId="2" borderId="9" xfId="0" applyNumberFormat="1" applyFont="1" applyFill="1" applyBorder="1" applyAlignment="1">
      <alignment horizontal="center"/>
    </xf>
    <xf numFmtId="165" fontId="10" fillId="2" borderId="7" xfId="2" applyNumberFormat="1" applyFont="1" applyFill="1" applyBorder="1" applyAlignment="1">
      <alignment vertical="center"/>
    </xf>
    <xf numFmtId="10" fontId="5" fillId="0" borderId="0" xfId="2" applyNumberFormat="1" applyFont="1"/>
    <xf numFmtId="9" fontId="5" fillId="0" borderId="0" xfId="2" applyNumberFormat="1" applyFont="1"/>
    <xf numFmtId="10" fontId="6" fillId="0" borderId="0" xfId="0" applyNumberFormat="1" applyFont="1"/>
    <xf numFmtId="169" fontId="7" fillId="2" borderId="10" xfId="0" applyNumberFormat="1" applyFont="1" applyFill="1" applyBorder="1" applyAlignment="1">
      <alignment horizontal="center"/>
    </xf>
    <xf numFmtId="169" fontId="7" fillId="2" borderId="10" xfId="0" applyNumberFormat="1" applyFont="1" applyFill="1" applyBorder="1" applyAlignment="1">
      <alignment horizontal="center" vertical="center"/>
    </xf>
    <xf numFmtId="169" fontId="10" fillId="4" borderId="0" xfId="1" applyNumberFormat="1" applyFont="1" applyFill="1" applyBorder="1" applyAlignment="1">
      <alignment horizontal="center" vertical="center" wrapText="1"/>
    </xf>
    <xf numFmtId="169" fontId="10" fillId="2" borderId="7" xfId="2" applyNumberFormat="1" applyFont="1" applyFill="1" applyBorder="1" applyAlignment="1">
      <alignment vertical="center"/>
    </xf>
    <xf numFmtId="169" fontId="10" fillId="4" borderId="0" xfId="2" applyNumberFormat="1" applyFont="1" applyFill="1" applyBorder="1" applyAlignment="1">
      <alignment horizontal="center" vertical="center"/>
    </xf>
    <xf numFmtId="1" fontId="22" fillId="4" borderId="11" xfId="0" applyNumberFormat="1" applyFont="1" applyFill="1" applyBorder="1" applyAlignment="1">
      <alignment horizontal="center" vertical="center"/>
    </xf>
    <xf numFmtId="1" fontId="22" fillId="4" borderId="1" xfId="0" applyNumberFormat="1" applyFont="1" applyFill="1" applyBorder="1" applyAlignment="1">
      <alignment horizontal="center" vertical="center"/>
    </xf>
    <xf numFmtId="0" fontId="15" fillId="2" borderId="0" xfId="2" applyFont="1" applyFill="1"/>
    <xf numFmtId="0" fontId="10" fillId="6" borderId="0" xfId="2" applyFont="1" applyFill="1" applyBorder="1"/>
    <xf numFmtId="0" fontId="15" fillId="6" borderId="0" xfId="2" applyFont="1" applyFill="1" applyBorder="1"/>
    <xf numFmtId="0" fontId="23" fillId="2" borderId="0" xfId="0" applyFont="1" applyFill="1" applyAlignment="1">
      <alignment horizontal="left" vertical="center" wrapText="1"/>
    </xf>
    <xf numFmtId="0" fontId="10" fillId="6" borderId="12" xfId="2" applyFont="1" applyFill="1" applyBorder="1" applyAlignment="1">
      <alignment horizontal="center" vertical="center" wrapText="1"/>
    </xf>
    <xf numFmtId="0" fontId="10" fillId="2" borderId="0" xfId="2" applyFont="1" applyFill="1" applyBorder="1"/>
    <xf numFmtId="0" fontId="10" fillId="2" borderId="0" xfId="2" applyFont="1" applyFill="1" applyBorder="1" applyAlignment="1">
      <alignment horizontal="right"/>
    </xf>
    <xf numFmtId="9" fontId="10" fillId="2" borderId="0" xfId="3" applyFont="1" applyFill="1" applyBorder="1" applyAlignment="1">
      <alignment horizontal="left"/>
    </xf>
    <xf numFmtId="3" fontId="15" fillId="2" borderId="7" xfId="2" applyNumberFormat="1" applyFont="1" applyFill="1" applyBorder="1"/>
    <xf numFmtId="9" fontId="15" fillId="2" borderId="7" xfId="2" applyNumberFormat="1" applyFont="1" applyFill="1" applyBorder="1" applyAlignment="1">
      <alignment horizontal="center" vertical="center"/>
    </xf>
    <xf numFmtId="0" fontId="15" fillId="2" borderId="7" xfId="2" applyFont="1" applyFill="1" applyBorder="1" applyAlignment="1">
      <alignment horizontal="center"/>
    </xf>
    <xf numFmtId="0" fontId="15" fillId="2" borderId="0" xfId="2" applyFont="1" applyFill="1" applyBorder="1" applyAlignment="1">
      <alignment vertical="center" wrapText="1"/>
    </xf>
    <xf numFmtId="0" fontId="26" fillId="2" borderId="1" xfId="2" applyFont="1" applyFill="1" applyBorder="1"/>
    <xf numFmtId="3" fontId="10" fillId="2" borderId="7" xfId="2" applyNumberFormat="1" applyFont="1" applyFill="1" applyBorder="1" applyAlignment="1">
      <alignment horizontal="center" vertical="center"/>
    </xf>
    <xf numFmtId="0" fontId="10" fillId="2" borderId="7" xfId="4" applyNumberFormat="1" applyFont="1" applyFill="1" applyBorder="1" applyAlignment="1">
      <alignment horizontal="center" vertical="center"/>
    </xf>
    <xf numFmtId="0" fontId="10" fillId="2" borderId="7" xfId="2" applyFont="1" applyFill="1" applyBorder="1" applyAlignment="1">
      <alignment horizontal="center" vertical="center"/>
    </xf>
    <xf numFmtId="0" fontId="10" fillId="2" borderId="7" xfId="2" applyFont="1" applyFill="1" applyBorder="1" applyAlignment="1">
      <alignment horizontal="center"/>
    </xf>
    <xf numFmtId="0" fontId="28" fillId="2" borderId="1" xfId="0" applyFont="1" applyFill="1" applyBorder="1" applyAlignment="1">
      <alignment horizontal="center" wrapText="1"/>
    </xf>
    <xf numFmtId="0" fontId="15" fillId="2" borderId="7" xfId="2" applyFont="1" applyFill="1" applyBorder="1"/>
    <xf numFmtId="9" fontId="10" fillId="2" borderId="7" xfId="2" applyNumberFormat="1" applyFont="1" applyFill="1" applyBorder="1" applyAlignment="1">
      <alignment horizontal="center" vertical="center"/>
    </xf>
    <xf numFmtId="9" fontId="10" fillId="2" borderId="7" xfId="2" applyNumberFormat="1" applyFont="1" applyFill="1" applyBorder="1" applyAlignment="1">
      <alignment vertical="center"/>
    </xf>
    <xf numFmtId="0" fontId="3" fillId="2" borderId="0" xfId="2" applyFont="1" applyFill="1" applyBorder="1" applyAlignment="1">
      <alignment vertical="center" wrapText="1"/>
    </xf>
    <xf numFmtId="9" fontId="15" fillId="2" borderId="7" xfId="3" applyFont="1" applyFill="1" applyBorder="1" applyAlignment="1">
      <alignment horizontal="center" vertical="center" wrapText="1"/>
    </xf>
    <xf numFmtId="0" fontId="26" fillId="0" borderId="0" xfId="2" applyFont="1" applyFill="1" applyBorder="1"/>
    <xf numFmtId="9" fontId="15" fillId="0" borderId="0" xfId="3" applyFont="1" applyFill="1" applyBorder="1" applyAlignment="1">
      <alignment horizontal="center" vertical="center" wrapText="1"/>
    </xf>
    <xf numFmtId="3" fontId="15" fillId="0" borderId="0" xfId="2" applyNumberFormat="1" applyFont="1" applyFill="1" applyBorder="1"/>
    <xf numFmtId="0" fontId="15" fillId="0" borderId="0" xfId="2" applyFont="1" applyFill="1" applyBorder="1"/>
    <xf numFmtId="0" fontId="15" fillId="0" borderId="0" xfId="2" applyFont="1" applyFill="1" applyBorder="1" applyAlignment="1">
      <alignment horizontal="center"/>
    </xf>
    <xf numFmtId="0" fontId="15" fillId="0" borderId="0" xfId="2" applyFont="1" applyFill="1" applyBorder="1" applyAlignment="1">
      <alignment vertical="center" wrapText="1"/>
    </xf>
    <xf numFmtId="0" fontId="26" fillId="0" borderId="1" xfId="2" applyFont="1" applyFill="1" applyBorder="1"/>
    <xf numFmtId="9" fontId="15" fillId="0" borderId="7" xfId="3" applyFont="1" applyFill="1" applyBorder="1" applyAlignment="1">
      <alignment horizontal="center" vertical="center" wrapText="1"/>
    </xf>
    <xf numFmtId="3" fontId="15" fillId="0" borderId="7" xfId="2" applyNumberFormat="1" applyFont="1" applyFill="1" applyBorder="1"/>
    <xf numFmtId="0" fontId="15" fillId="0" borderId="7" xfId="2" applyFont="1" applyFill="1" applyBorder="1"/>
    <xf numFmtId="9" fontId="10" fillId="0" borderId="7" xfId="2" applyNumberFormat="1" applyFont="1" applyFill="1" applyBorder="1"/>
    <xf numFmtId="0" fontId="15" fillId="0" borderId="7" xfId="2" applyFont="1" applyFill="1" applyBorder="1" applyAlignment="1">
      <alignment horizontal="center"/>
    </xf>
    <xf numFmtId="9" fontId="10" fillId="0" borderId="7" xfId="2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15" fillId="2" borderId="7" xfId="2" applyFont="1" applyFill="1" applyBorder="1" applyAlignment="1">
      <alignment horizontal="center" vertical="center"/>
    </xf>
    <xf numFmtId="0" fontId="10" fillId="2" borderId="7" xfId="2" applyNumberFormat="1" applyFont="1" applyFill="1" applyBorder="1" applyAlignment="1">
      <alignment horizontal="center" vertical="center"/>
    </xf>
    <xf numFmtId="1" fontId="10" fillId="2" borderId="7" xfId="2" applyNumberFormat="1" applyFont="1" applyFill="1" applyBorder="1" applyAlignment="1">
      <alignment horizontal="center" vertical="center"/>
    </xf>
    <xf numFmtId="165" fontId="29" fillId="2" borderId="0" xfId="2" applyNumberFormat="1" applyFont="1" applyFill="1" applyBorder="1" applyAlignment="1">
      <alignment vertical="center" wrapText="1"/>
    </xf>
    <xf numFmtId="9" fontId="15" fillId="2" borderId="7" xfId="3" applyFont="1" applyFill="1" applyBorder="1" applyAlignment="1">
      <alignment horizontal="center" wrapText="1"/>
    </xf>
    <xf numFmtId="9" fontId="10" fillId="2" borderId="7" xfId="2" applyNumberFormat="1" applyFont="1" applyFill="1" applyBorder="1"/>
    <xf numFmtId="9" fontId="15" fillId="2" borderId="0" xfId="2" applyNumberFormat="1" applyFont="1" applyFill="1" applyBorder="1" applyAlignment="1">
      <alignment vertical="center" wrapText="1"/>
    </xf>
    <xf numFmtId="0" fontId="15" fillId="0" borderId="0" xfId="2" applyFont="1" applyFill="1" applyBorder="1" applyAlignment="1"/>
    <xf numFmtId="9" fontId="15" fillId="0" borderId="0" xfId="2" applyNumberFormat="1" applyFont="1" applyFill="1" applyBorder="1" applyAlignment="1">
      <alignment vertical="center"/>
    </xf>
    <xf numFmtId="0" fontId="15" fillId="0" borderId="0" xfId="2" applyFont="1" applyBorder="1"/>
    <xf numFmtId="0" fontId="15" fillId="0" borderId="0" xfId="2" applyFont="1" applyBorder="1" applyAlignment="1">
      <alignment vertical="center" wrapText="1"/>
    </xf>
    <xf numFmtId="0" fontId="15" fillId="0" borderId="0" xfId="0" applyFont="1"/>
    <xf numFmtId="167" fontId="10" fillId="2" borderId="7" xfId="4" applyNumberFormat="1" applyFont="1" applyFill="1" applyBorder="1" applyAlignment="1">
      <alignment vertical="center"/>
    </xf>
    <xf numFmtId="0" fontId="10" fillId="2" borderId="7" xfId="3" applyNumberFormat="1" applyFont="1" applyFill="1" applyBorder="1" applyAlignment="1">
      <alignment horizontal="center" vertical="center"/>
    </xf>
    <xf numFmtId="0" fontId="10" fillId="2" borderId="7" xfId="2" applyNumberFormat="1" applyFont="1" applyFill="1" applyBorder="1" applyAlignment="1">
      <alignment horizontal="center"/>
    </xf>
    <xf numFmtId="9" fontId="10" fillId="2" borderId="0" xfId="2" applyNumberFormat="1" applyFont="1" applyFill="1" applyBorder="1" applyAlignment="1">
      <alignment vertical="center" wrapText="1"/>
    </xf>
    <xf numFmtId="10" fontId="15" fillId="2" borderId="7" xfId="2" applyNumberFormat="1" applyFont="1" applyFill="1" applyBorder="1"/>
    <xf numFmtId="169" fontId="1" fillId="2" borderId="0" xfId="0" applyNumberFormat="1" applyFont="1" applyFill="1"/>
    <xf numFmtId="0" fontId="15" fillId="2" borderId="1" xfId="2" applyFont="1" applyFill="1" applyBorder="1"/>
    <xf numFmtId="166" fontId="10" fillId="2" borderId="7" xfId="4" applyNumberFormat="1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9" fontId="7" fillId="2" borderId="0" xfId="2" applyNumberFormat="1" applyFont="1" applyFill="1" applyBorder="1" applyAlignment="1">
      <alignment vertical="center" wrapText="1"/>
    </xf>
    <xf numFmtId="0" fontId="26" fillId="2" borderId="1" xfId="2" applyFont="1" applyFill="1" applyBorder="1" applyAlignment="1"/>
    <xf numFmtId="166" fontId="15" fillId="2" borderId="7" xfId="2" applyNumberFormat="1" applyFont="1" applyFill="1" applyBorder="1"/>
    <xf numFmtId="9" fontId="15" fillId="2" borderId="7" xfId="2" applyNumberFormat="1" applyFont="1" applyFill="1" applyBorder="1"/>
    <xf numFmtId="0" fontId="16" fillId="0" borderId="0" xfId="0" applyFont="1" applyFill="1" applyBorder="1" applyAlignment="1">
      <alignment horizontal="justify" vertical="center" wrapText="1"/>
    </xf>
    <xf numFmtId="166" fontId="15" fillId="0" borderId="0" xfId="2" applyNumberFormat="1" applyFont="1" applyFill="1" applyBorder="1"/>
    <xf numFmtId="9" fontId="15" fillId="0" borderId="0" xfId="2" applyNumberFormat="1" applyFont="1" applyFill="1" applyBorder="1"/>
    <xf numFmtId="9" fontId="15" fillId="0" borderId="0" xfId="2" applyNumberFormat="1" applyFont="1" applyFill="1" applyBorder="1" applyAlignment="1">
      <alignment vertical="center" wrapText="1"/>
    </xf>
    <xf numFmtId="2" fontId="7" fillId="0" borderId="2" xfId="0" applyNumberFormat="1" applyFont="1" applyFill="1" applyBorder="1" applyAlignment="1">
      <alignment horizontal="left" vertical="center"/>
    </xf>
    <xf numFmtId="0" fontId="1" fillId="0" borderId="2" xfId="0" applyFont="1" applyBorder="1"/>
    <xf numFmtId="0" fontId="27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27" fillId="7" borderId="7" xfId="0" applyFont="1" applyFill="1" applyBorder="1" applyAlignment="1">
      <alignment horizontal="center"/>
    </xf>
    <xf numFmtId="1" fontId="22" fillId="4" borderId="0" xfId="0" applyNumberFormat="1" applyFont="1" applyFill="1" applyBorder="1" applyAlignment="1">
      <alignment horizontal="center"/>
    </xf>
    <xf numFmtId="170" fontId="22" fillId="4" borderId="0" xfId="0" applyNumberFormat="1" applyFont="1" applyFill="1" applyBorder="1" applyAlignment="1">
      <alignment horizontal="center" vertical="center"/>
    </xf>
    <xf numFmtId="2" fontId="22" fillId="4" borderId="0" xfId="0" applyNumberFormat="1" applyFont="1" applyFill="1" applyBorder="1" applyAlignment="1">
      <alignment horizontal="center"/>
    </xf>
    <xf numFmtId="0" fontId="27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27" fillId="2" borderId="0" xfId="0" applyFont="1" applyFill="1" applyBorder="1" applyAlignment="1"/>
    <xf numFmtId="0" fontId="27" fillId="7" borderId="7" xfId="0" applyFont="1" applyFill="1" applyBorder="1"/>
    <xf numFmtId="1" fontId="22" fillId="4" borderId="0" xfId="0" applyNumberFormat="1" applyFont="1" applyFill="1" applyBorder="1" applyAlignment="1">
      <alignment horizontal="right" indent="1"/>
    </xf>
    <xf numFmtId="0" fontId="27" fillId="7" borderId="11" xfId="0" applyFont="1" applyFill="1" applyBorder="1"/>
    <xf numFmtId="0" fontId="25" fillId="0" borderId="2" xfId="0" applyFont="1" applyFill="1" applyBorder="1" applyAlignment="1">
      <alignment horizontal="center"/>
    </xf>
    <xf numFmtId="0" fontId="27" fillId="0" borderId="2" xfId="0" applyFont="1" applyFill="1" applyBorder="1"/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169" fontId="27" fillId="2" borderId="16" xfId="0" applyNumberFormat="1" applyFont="1" applyFill="1" applyBorder="1"/>
    <xf numFmtId="0" fontId="9" fillId="2" borderId="0" xfId="0" applyFont="1" applyFill="1" applyAlignment="1">
      <alignment horizontal="center"/>
    </xf>
    <xf numFmtId="0" fontId="9" fillId="2" borderId="17" xfId="0" applyFont="1" applyFill="1" applyBorder="1" applyAlignment="1">
      <alignment horizontal="center"/>
    </xf>
    <xf numFmtId="0" fontId="1" fillId="3" borderId="0" xfId="0" applyFont="1" applyFill="1"/>
    <xf numFmtId="0" fontId="23" fillId="2" borderId="0" xfId="0" applyFont="1" applyFill="1" applyBorder="1" applyAlignment="1">
      <alignment vertical="center"/>
    </xf>
    <xf numFmtId="2" fontId="15" fillId="4" borderId="0" xfId="0" applyNumberFormat="1" applyFont="1" applyFill="1" applyBorder="1" applyAlignment="1">
      <alignment horizontal="left" vertical="center"/>
    </xf>
    <xf numFmtId="2" fontId="15" fillId="4" borderId="0" xfId="0" applyNumberFormat="1" applyFont="1" applyFill="1" applyBorder="1" applyAlignment="1">
      <alignment horizontal="left" vertical="center" wrapText="1"/>
    </xf>
    <xf numFmtId="169" fontId="15" fillId="2" borderId="0" xfId="4" applyNumberFormat="1" applyFont="1" applyFill="1" applyBorder="1" applyAlignment="1">
      <alignment vertical="center" wrapText="1"/>
    </xf>
    <xf numFmtId="0" fontId="31" fillId="2" borderId="0" xfId="2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23" fillId="6" borderId="26" xfId="0" applyFont="1" applyFill="1" applyBorder="1" applyAlignment="1">
      <alignment horizontal="center" vertical="center"/>
    </xf>
    <xf numFmtId="0" fontId="23" fillId="6" borderId="27" xfId="0" applyFont="1" applyFill="1" applyBorder="1" applyAlignment="1">
      <alignment horizontal="center" vertical="center"/>
    </xf>
    <xf numFmtId="0" fontId="23" fillId="6" borderId="28" xfId="0" applyFont="1" applyFill="1" applyBorder="1" applyAlignment="1">
      <alignment horizontal="center" vertical="center"/>
    </xf>
    <xf numFmtId="0" fontId="23" fillId="6" borderId="29" xfId="0" applyFont="1" applyFill="1" applyBorder="1" applyAlignment="1">
      <alignment horizontal="center" vertical="center"/>
    </xf>
    <xf numFmtId="0" fontId="23" fillId="6" borderId="0" xfId="0" applyFont="1" applyFill="1" applyBorder="1" applyAlignment="1">
      <alignment horizontal="center" vertical="center"/>
    </xf>
    <xf numFmtId="0" fontId="23" fillId="6" borderId="30" xfId="0" applyFont="1" applyFill="1" applyBorder="1" applyAlignment="1">
      <alignment horizontal="center" vertical="center"/>
    </xf>
    <xf numFmtId="0" fontId="23" fillId="6" borderId="31" xfId="0" applyFont="1" applyFill="1" applyBorder="1" applyAlignment="1">
      <alignment horizontal="center" vertical="center"/>
    </xf>
    <xf numFmtId="0" fontId="23" fillId="6" borderId="32" xfId="0" applyFont="1" applyFill="1" applyBorder="1" applyAlignment="1">
      <alignment horizontal="center" vertical="center"/>
    </xf>
    <xf numFmtId="0" fontId="23" fillId="6" borderId="33" xfId="0" applyFont="1" applyFill="1" applyBorder="1" applyAlignment="1">
      <alignment horizontal="center" vertical="center"/>
    </xf>
    <xf numFmtId="0" fontId="23" fillId="7" borderId="32" xfId="0" applyFont="1" applyFill="1" applyBorder="1" applyAlignment="1">
      <alignment vertical="center" wrapText="1"/>
    </xf>
    <xf numFmtId="0" fontId="10" fillId="6" borderId="34" xfId="2" applyFont="1" applyFill="1" applyBorder="1" applyAlignment="1">
      <alignment horizontal="center" vertical="center" wrapText="1"/>
    </xf>
    <xf numFmtId="0" fontId="10" fillId="6" borderId="35" xfId="2" applyFont="1" applyFill="1" applyBorder="1" applyAlignment="1">
      <alignment horizontal="center" vertical="center" wrapText="1"/>
    </xf>
    <xf numFmtId="0" fontId="10" fillId="6" borderId="36" xfId="2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left" vertical="center" wrapText="1"/>
    </xf>
    <xf numFmtId="0" fontId="10" fillId="6" borderId="20" xfId="2" applyFont="1" applyFill="1" applyBorder="1" applyAlignment="1">
      <alignment horizontal="center" vertical="center" wrapText="1"/>
    </xf>
    <xf numFmtId="0" fontId="10" fillId="6" borderId="21" xfId="2" applyFont="1" applyFill="1" applyBorder="1" applyAlignment="1">
      <alignment horizontal="center" vertical="center" wrapText="1"/>
    </xf>
    <xf numFmtId="0" fontId="10" fillId="6" borderId="22" xfId="2" applyFont="1" applyFill="1" applyBorder="1" applyAlignment="1">
      <alignment horizontal="center" vertical="center" wrapText="1"/>
    </xf>
    <xf numFmtId="0" fontId="10" fillId="6" borderId="20" xfId="2" applyFont="1" applyFill="1" applyBorder="1" applyAlignment="1">
      <alignment horizontal="center" vertical="center"/>
    </xf>
    <xf numFmtId="0" fontId="10" fillId="6" borderId="22" xfId="2" applyFont="1" applyFill="1" applyBorder="1" applyAlignment="1">
      <alignment horizontal="center" vertical="center"/>
    </xf>
    <xf numFmtId="0" fontId="10" fillId="6" borderId="34" xfId="2" applyFont="1" applyFill="1" applyBorder="1" applyAlignment="1">
      <alignment horizontal="center" vertical="center"/>
    </xf>
    <xf numFmtId="0" fontId="10" fillId="6" borderId="35" xfId="2" applyFont="1" applyFill="1" applyBorder="1" applyAlignment="1">
      <alignment horizontal="center" vertical="center"/>
    </xf>
    <xf numFmtId="0" fontId="10" fillId="6" borderId="36" xfId="2" applyFont="1" applyFill="1" applyBorder="1" applyAlignment="1">
      <alignment horizontal="center" vertical="center"/>
    </xf>
    <xf numFmtId="2" fontId="15" fillId="4" borderId="0" xfId="0" applyNumberFormat="1" applyFont="1" applyFill="1" applyBorder="1" applyAlignment="1">
      <alignment horizontal="left" vertical="center" wrapText="1"/>
    </xf>
    <xf numFmtId="0" fontId="9" fillId="3" borderId="23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0" fontId="9" fillId="3" borderId="25" xfId="0" applyFont="1" applyFill="1" applyBorder="1" applyAlignment="1">
      <alignment horizontal="center"/>
    </xf>
    <xf numFmtId="2" fontId="9" fillId="2" borderId="0" xfId="0" applyNumberFormat="1" applyFont="1" applyFill="1" applyBorder="1" applyAlignment="1">
      <alignment horizontal="left" vertical="center"/>
    </xf>
    <xf numFmtId="2" fontId="9" fillId="2" borderId="1" xfId="0" applyNumberFormat="1" applyFont="1" applyFill="1" applyBorder="1" applyAlignment="1">
      <alignment horizontal="left" vertical="center"/>
    </xf>
    <xf numFmtId="168" fontId="7" fillId="2" borderId="18" xfId="0" applyNumberFormat="1" applyFont="1" applyFill="1" applyBorder="1" applyAlignment="1">
      <alignment horizontal="center"/>
    </xf>
    <xf numFmtId="168" fontId="7" fillId="2" borderId="19" xfId="0" applyNumberFormat="1" applyFont="1" applyFill="1" applyBorder="1" applyAlignment="1">
      <alignment horizontal="center"/>
    </xf>
    <xf numFmtId="168" fontId="7" fillId="2" borderId="10" xfId="0" applyNumberFormat="1" applyFont="1" applyFill="1" applyBorder="1" applyAlignment="1">
      <alignment horizontal="center"/>
    </xf>
    <xf numFmtId="2" fontId="7" fillId="7" borderId="0" xfId="0" applyNumberFormat="1" applyFont="1" applyFill="1" applyBorder="1" applyAlignment="1">
      <alignment horizontal="left" vertical="center"/>
    </xf>
    <xf numFmtId="2" fontId="7" fillId="3" borderId="6" xfId="0" applyNumberFormat="1" applyFont="1" applyFill="1" applyBorder="1" applyAlignment="1">
      <alignment horizontal="center" vertical="center"/>
    </xf>
    <xf numFmtId="2" fontId="7" fillId="3" borderId="8" xfId="0" applyNumberFormat="1" applyFont="1" applyFill="1" applyBorder="1" applyAlignment="1">
      <alignment horizontal="center" vertical="center"/>
    </xf>
    <xf numFmtId="2" fontId="7" fillId="3" borderId="9" xfId="0" applyNumberFormat="1" applyFont="1" applyFill="1" applyBorder="1" applyAlignment="1">
      <alignment horizontal="center" vertical="center"/>
    </xf>
    <xf numFmtId="1" fontId="22" fillId="4" borderId="11" xfId="0" applyNumberFormat="1" applyFont="1" applyFill="1" applyBorder="1" applyAlignment="1">
      <alignment horizontal="center" vertical="center"/>
    </xf>
    <xf numFmtId="1" fontId="22" fillId="4" borderId="0" xfId="0" applyNumberFormat="1" applyFont="1" applyFill="1" applyBorder="1" applyAlignment="1">
      <alignment horizontal="center" vertical="center"/>
    </xf>
    <xf numFmtId="1" fontId="22" fillId="4" borderId="1" xfId="0" applyNumberFormat="1" applyFont="1" applyFill="1" applyBorder="1" applyAlignment="1">
      <alignment horizontal="center" vertical="center"/>
    </xf>
    <xf numFmtId="170" fontId="22" fillId="4" borderId="11" xfId="0" applyNumberFormat="1" applyFont="1" applyFill="1" applyBorder="1" applyAlignment="1">
      <alignment horizontal="center" vertical="center"/>
    </xf>
    <xf numFmtId="170" fontId="22" fillId="4" borderId="0" xfId="0" applyNumberFormat="1" applyFont="1" applyFill="1" applyBorder="1" applyAlignment="1">
      <alignment horizontal="center" vertical="center"/>
    </xf>
    <xf numFmtId="170" fontId="22" fillId="4" borderId="1" xfId="0" applyNumberFormat="1" applyFont="1" applyFill="1" applyBorder="1" applyAlignment="1">
      <alignment horizontal="center" vertical="center"/>
    </xf>
    <xf numFmtId="2" fontId="22" fillId="4" borderId="11" xfId="0" applyNumberFormat="1" applyFont="1" applyFill="1" applyBorder="1" applyAlignment="1">
      <alignment horizontal="center" vertical="center"/>
    </xf>
    <xf numFmtId="2" fontId="22" fillId="4" borderId="0" xfId="0" applyNumberFormat="1" applyFont="1" applyFill="1" applyBorder="1" applyAlignment="1">
      <alignment horizontal="center" vertical="center"/>
    </xf>
    <xf numFmtId="2" fontId="22" fillId="4" borderId="1" xfId="0" applyNumberFormat="1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/>
    </xf>
    <xf numFmtId="2" fontId="9" fillId="2" borderId="19" xfId="0" applyNumberFormat="1" applyFont="1" applyFill="1" applyBorder="1" applyAlignment="1">
      <alignment horizontal="left" vertical="center"/>
    </xf>
    <xf numFmtId="2" fontId="9" fillId="2" borderId="10" xfId="0" applyNumberFormat="1" applyFont="1" applyFill="1" applyBorder="1" applyAlignment="1">
      <alignment horizontal="left" vertical="center"/>
    </xf>
    <xf numFmtId="2" fontId="7" fillId="3" borderId="8" xfId="0" applyNumberFormat="1" applyFont="1" applyFill="1" applyBorder="1" applyAlignment="1">
      <alignment horizontal="left" vertical="center"/>
    </xf>
    <xf numFmtId="2" fontId="7" fillId="3" borderId="9" xfId="0" applyNumberFormat="1" applyFont="1" applyFill="1" applyBorder="1" applyAlignment="1">
      <alignment horizontal="left" vertical="center"/>
    </xf>
    <xf numFmtId="168" fontId="7" fillId="8" borderId="6" xfId="0" applyNumberFormat="1" applyFont="1" applyFill="1" applyBorder="1" applyAlignment="1">
      <alignment horizontal="center"/>
    </xf>
    <xf numFmtId="168" fontId="7" fillId="8" borderId="8" xfId="0" applyNumberFormat="1" applyFont="1" applyFill="1" applyBorder="1" applyAlignment="1">
      <alignment horizontal="center"/>
    </xf>
    <xf numFmtId="168" fontId="7" fillId="8" borderId="9" xfId="0" applyNumberFormat="1" applyFont="1" applyFill="1" applyBorder="1" applyAlignment="1">
      <alignment horizontal="center"/>
    </xf>
    <xf numFmtId="40" fontId="7" fillId="2" borderId="18" xfId="0" applyNumberFormat="1" applyFont="1" applyFill="1" applyBorder="1" applyAlignment="1">
      <alignment horizontal="center" vertical="center"/>
    </xf>
    <xf numFmtId="40" fontId="7" fillId="2" borderId="10" xfId="0" applyNumberFormat="1" applyFont="1" applyFill="1" applyBorder="1" applyAlignment="1">
      <alignment horizontal="center" vertical="center"/>
    </xf>
    <xf numFmtId="2" fontId="30" fillId="2" borderId="11" xfId="0" applyNumberFormat="1" applyFont="1" applyFill="1" applyBorder="1" applyAlignment="1">
      <alignment horizontal="center"/>
    </xf>
    <xf numFmtId="2" fontId="30" fillId="2" borderId="0" xfId="0" applyNumberFormat="1" applyFont="1" applyFill="1" applyBorder="1" applyAlignment="1">
      <alignment horizontal="center"/>
    </xf>
    <xf numFmtId="40" fontId="7" fillId="2" borderId="6" xfId="0" applyNumberFormat="1" applyFont="1" applyFill="1" applyBorder="1" applyAlignment="1">
      <alignment horizontal="center"/>
    </xf>
    <xf numFmtId="40" fontId="7" fillId="2" borderId="9" xfId="0" applyNumberFormat="1" applyFont="1" applyFill="1" applyBorder="1" applyAlignment="1">
      <alignment horizontal="center"/>
    </xf>
    <xf numFmtId="1" fontId="22" fillId="4" borderId="18" xfId="0" applyNumberFormat="1" applyFont="1" applyFill="1" applyBorder="1" applyAlignment="1">
      <alignment horizontal="center" vertical="center"/>
    </xf>
    <xf numFmtId="1" fontId="22" fillId="4" borderId="19" xfId="0" applyNumberFormat="1" applyFont="1" applyFill="1" applyBorder="1" applyAlignment="1">
      <alignment horizontal="center" vertical="center"/>
    </xf>
    <xf numFmtId="1" fontId="22" fillId="4" borderId="10" xfId="0" applyNumberFormat="1" applyFont="1" applyFill="1" applyBorder="1" applyAlignment="1">
      <alignment horizontal="center" vertical="center"/>
    </xf>
    <xf numFmtId="164" fontId="15" fillId="2" borderId="7" xfId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0" fillId="2" borderId="0" xfId="2" applyFont="1" applyFill="1" applyBorder="1" applyAlignment="1">
      <alignment horizontal="center"/>
    </xf>
    <xf numFmtId="0" fontId="23" fillId="7" borderId="0" xfId="0" applyFont="1" applyFill="1" applyAlignment="1">
      <alignment horizontal="left" vertical="center" wrapText="1"/>
    </xf>
    <xf numFmtId="0" fontId="10" fillId="7" borderId="0" xfId="2" applyFont="1" applyFill="1" applyBorder="1" applyAlignment="1">
      <alignment horizontal="left" vertical="top" wrapText="1"/>
    </xf>
    <xf numFmtId="0" fontId="10" fillId="6" borderId="0" xfId="2" applyFont="1" applyFill="1" applyBorder="1" applyAlignment="1">
      <alignment horizontal="center"/>
    </xf>
    <xf numFmtId="0" fontId="26" fillId="2" borderId="0" xfId="2" applyFont="1" applyFill="1" applyAlignment="1">
      <alignment horizontal="center" vertical="center"/>
    </xf>
    <xf numFmtId="0" fontId="27" fillId="0" borderId="0" xfId="0" applyFont="1" applyAlignme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5" fillId="2" borderId="0" xfId="2" applyFont="1" applyFill="1" applyBorder="1" applyAlignment="1">
      <alignment horizontal="left" vertical="top" wrapText="1"/>
    </xf>
    <xf numFmtId="0" fontId="23" fillId="7" borderId="0" xfId="0" applyFont="1" applyFill="1" applyAlignment="1">
      <alignment vertical="center" wrapText="1"/>
    </xf>
  </cellXfs>
  <cellStyles count="5">
    <cellStyle name="Currency 2" xfId="1"/>
    <cellStyle name="Normal" xfId="0" builtinId="0"/>
    <cellStyle name="Normal 2" xfId="2"/>
    <cellStyle name="Percentagem" xfId="3" builtinId="5"/>
    <cellStyle name="Vírgula" xfId="4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'QUAR y'!$A$33</c:f>
              <c:strCache>
                <c:ptCount val="1"/>
                <c:pt idx="0">
                  <c:v>EFICIÊNCIA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dPt>
            <c:idx val="2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1"/>
                </a:solidFill>
              </a:ln>
            </c:spPr>
          </c:dPt>
          <c:cat>
            <c:strRef>
              <c:f>('QUAR y'!$A$35,'QUAR y'!$A$40,'QUAR y'!$G$17:$G$18)</c:f>
              <c:strCache>
                <c:ptCount val="3"/>
                <c:pt idx="0">
                  <c:v>OB 3</c:v>
                </c:pt>
                <c:pt idx="1">
                  <c:v>OB 4</c:v>
                </c:pt>
                <c:pt idx="2">
                  <c:v>Resultado</c:v>
                </c:pt>
              </c:strCache>
            </c:strRef>
          </c:cat>
          <c:val>
            <c:numRef>
              <c:f>('QUAR y'!$G$38,'QUAR y'!$G$43,'QUAR y'!$G$33)</c:f>
              <c:numCache>
                <c:formatCode>0%</c:formatCode>
                <c:ptCount val="3"/>
                <c:pt idx="0" formatCode="0.00%">
                  <c:v>1.7714000000000001</c:v>
                </c:pt>
                <c:pt idx="1">
                  <c:v>1</c:v>
                </c:pt>
                <c:pt idx="2" formatCode="0.000%">
                  <c:v>1.3856999999999999</c:v>
                </c:pt>
              </c:numCache>
            </c:numRef>
          </c:val>
        </c:ser>
        <c:gapWidth val="300"/>
        <c:axId val="47432448"/>
        <c:axId val="47433984"/>
      </c:barChart>
      <c:catAx>
        <c:axId val="47432448"/>
        <c:scaling>
          <c:orientation val="minMax"/>
        </c:scaling>
        <c:axPos val="b"/>
        <c:numFmt formatCode="General" sourceLinked="1"/>
        <c:majorTickMark val="none"/>
        <c:tickLblPos val="nextTo"/>
        <c:crossAx val="47433984"/>
        <c:crossesAt val="0"/>
        <c:auto val="1"/>
        <c:lblAlgn val="ctr"/>
        <c:lblOffset val="100"/>
      </c:catAx>
      <c:valAx>
        <c:axId val="47433984"/>
        <c:scaling>
          <c:orientation val="minMax"/>
        </c:scaling>
        <c:axPos val="l"/>
        <c:majorGridlines/>
        <c:minorGridlines/>
        <c:numFmt formatCode="0.00%" sourceLinked="1"/>
        <c:tickLblPos val="nextTo"/>
        <c:spPr>
          <a:noFill/>
          <a:ln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a:ln>
        </c:spPr>
        <c:crossAx val="47432448"/>
        <c:crosses val="autoZero"/>
        <c:crossBetween val="between"/>
      </c:valAx>
    </c:plotArea>
    <c:plotVisOnly val="1"/>
    <c:dispBlanksAs val="gap"/>
  </c:chart>
  <c:spPr>
    <a:ln>
      <a:noFill/>
    </a:ln>
  </c:sp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'QUAR y'!$A$46</c:f>
              <c:strCache>
                <c:ptCount val="1"/>
                <c:pt idx="0">
                  <c:v>QUALIDADE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dPt>
            <c:idx val="2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1"/>
                </a:solidFill>
              </a:ln>
            </c:spPr>
          </c:dPt>
          <c:cat>
            <c:strRef>
              <c:f>('QUAR y'!$A$48,'QUAR y'!$A$53,'QUAR y'!$G$17:$G$18)</c:f>
              <c:strCache>
                <c:ptCount val="3"/>
                <c:pt idx="0">
                  <c:v>OB 5</c:v>
                </c:pt>
                <c:pt idx="1">
                  <c:v>OB 6</c:v>
                </c:pt>
                <c:pt idx="2">
                  <c:v>Resultado</c:v>
                </c:pt>
              </c:strCache>
            </c:strRef>
          </c:cat>
          <c:val>
            <c:numRef>
              <c:f>('QUAR y'!$G$51,'QUAR y'!$G$56,'QUAR y'!$G$46)</c:f>
              <c:numCache>
                <c:formatCode>0%</c:formatCode>
                <c:ptCount val="3"/>
                <c:pt idx="0">
                  <c:v>1.06</c:v>
                </c:pt>
                <c:pt idx="1">
                  <c:v>1.59</c:v>
                </c:pt>
                <c:pt idx="2" formatCode="0.000%">
                  <c:v>1.325</c:v>
                </c:pt>
              </c:numCache>
            </c:numRef>
          </c:val>
        </c:ser>
        <c:gapWidth val="300"/>
        <c:axId val="46687744"/>
        <c:axId val="46689280"/>
      </c:barChart>
      <c:catAx>
        <c:axId val="46687744"/>
        <c:scaling>
          <c:orientation val="minMax"/>
        </c:scaling>
        <c:axPos val="b"/>
        <c:numFmt formatCode="General" sourceLinked="1"/>
        <c:majorTickMark val="none"/>
        <c:tickLblPos val="nextTo"/>
        <c:crossAx val="46689280"/>
        <c:crossesAt val="0"/>
        <c:auto val="1"/>
        <c:lblAlgn val="ctr"/>
        <c:lblOffset val="100"/>
      </c:catAx>
      <c:valAx>
        <c:axId val="46689280"/>
        <c:scaling>
          <c:orientation val="minMax"/>
        </c:scaling>
        <c:axPos val="l"/>
        <c:majorGridlines/>
        <c:minorGridlines/>
        <c:numFmt formatCode="0%" sourceLinked="1"/>
        <c:tickLblPos val="nextTo"/>
        <c:spPr>
          <a:noFill/>
          <a:ln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a:ln>
        </c:spPr>
        <c:crossAx val="46687744"/>
        <c:crosses val="autoZero"/>
        <c:crossBetween val="between"/>
      </c:valAx>
    </c:plotArea>
    <c:plotVisOnly val="1"/>
    <c:dispBlanksAs val="gap"/>
  </c:chart>
  <c:spPr>
    <a:ln>
      <a:noFill/>
    </a:ln>
  </c:spPr>
  <c:printSettings>
    <c:headerFooter/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plotArea>
      <c:layout/>
      <c:barChart>
        <c:barDir val="col"/>
        <c:grouping val="clustered"/>
        <c:ser>
          <c:idx val="0"/>
          <c:order val="0"/>
          <c:tx>
            <c:strRef>
              <c:f>'QUAR y'!$E$81:$G$81</c:f>
              <c:strCache>
                <c:ptCount val="1"/>
                <c:pt idx="0">
                  <c:v>Avaliação final do Serviço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cat>
            <c:strRef>
              <c:f>('QUAR y'!$E$76,'QUAR y'!$F$76,'QUAR y'!$G$76,'QUAR y'!$G$17:$G$18)</c:f>
              <c:strCache>
                <c:ptCount val="4"/>
                <c:pt idx="0">
                  <c:v>Eficácia</c:v>
                </c:pt>
                <c:pt idx="1">
                  <c:v>Eficiência</c:v>
                </c:pt>
                <c:pt idx="2">
                  <c:v>Qualidade</c:v>
                </c:pt>
                <c:pt idx="3">
                  <c:v>Resultado</c:v>
                </c:pt>
              </c:strCache>
            </c:strRef>
          </c:cat>
          <c:val>
            <c:numRef>
              <c:f>('QUAR y'!$G$19,'QUAR y'!$G$33,'QUAR y'!$G$46)</c:f>
              <c:numCache>
                <c:formatCode>0.000%</c:formatCode>
                <c:ptCount val="3"/>
                <c:pt idx="0">
                  <c:v>1.0937666666666666</c:v>
                </c:pt>
                <c:pt idx="1">
                  <c:v>1.3856999999999999</c:v>
                </c:pt>
                <c:pt idx="2">
                  <c:v>1.325</c:v>
                </c:pt>
              </c:numCache>
            </c:numRef>
          </c:val>
        </c:ser>
        <c:ser>
          <c:idx val="1"/>
          <c:order val="1"/>
          <c:tx>
            <c:v>Ponderação</c:v>
          </c:tx>
          <c:dPt>
            <c:idx val="3"/>
            <c:spPr>
              <a:gradFill flip="none" rotWithShape="1">
                <a:gsLst>
                  <a:gs pos="59000">
                    <a:srgbClr val="9CB86E"/>
                  </a:gs>
                  <a:gs pos="59000">
                    <a:srgbClr val="FFFF00"/>
                  </a:gs>
                  <a:gs pos="32000">
                    <a:srgbClr val="FF0000"/>
                  </a:gs>
                  <a:gs pos="100000">
                    <a:srgbClr val="156B13"/>
                  </a:gs>
                </a:gsLst>
                <a:lin ang="16200000" scaled="1"/>
                <a:tileRect/>
              </a:gradFill>
            </c:spPr>
          </c:dPt>
          <c:cat>
            <c:strRef>
              <c:f>('QUAR y'!$E$76,'QUAR y'!$F$76,'QUAR y'!$G$76,'QUAR y'!$G$17:$G$18)</c:f>
              <c:strCache>
                <c:ptCount val="4"/>
                <c:pt idx="0">
                  <c:v>Eficácia</c:v>
                </c:pt>
                <c:pt idx="1">
                  <c:v>Eficiência</c:v>
                </c:pt>
                <c:pt idx="2">
                  <c:v>Qualidade</c:v>
                </c:pt>
                <c:pt idx="3">
                  <c:v>Resultado</c:v>
                </c:pt>
              </c:strCache>
            </c:strRef>
          </c:cat>
          <c:val>
            <c:numRef>
              <c:f>('QUAR y'!$E$78,'QUAR y'!$F$78,'QUAR y'!$G$78,'QUAR y'!$E$83)</c:f>
              <c:numCache>
                <c:formatCode>0.000%</c:formatCode>
                <c:ptCount val="4"/>
                <c:pt idx="0">
                  <c:v>0.48000999999999999</c:v>
                </c:pt>
                <c:pt idx="1">
                  <c:v>0.55427999999999999</c:v>
                </c:pt>
                <c:pt idx="2">
                  <c:v>0.26500000000000001</c:v>
                </c:pt>
                <c:pt idx="3">
                  <c:v>1.2992900000000001</c:v>
                </c:pt>
              </c:numCache>
            </c:numRef>
          </c:val>
        </c:ser>
        <c:axId val="47401216"/>
        <c:axId val="47411200"/>
      </c:barChart>
      <c:catAx>
        <c:axId val="47401216"/>
        <c:scaling>
          <c:orientation val="minMax"/>
        </c:scaling>
        <c:axPos val="b"/>
        <c:numFmt formatCode="General" sourceLinked="1"/>
        <c:majorTickMark val="none"/>
        <c:tickLblPos val="nextTo"/>
        <c:crossAx val="47411200"/>
        <c:crossesAt val="0"/>
        <c:auto val="1"/>
        <c:lblAlgn val="ctr"/>
        <c:lblOffset val="100"/>
      </c:catAx>
      <c:valAx>
        <c:axId val="47411200"/>
        <c:scaling>
          <c:orientation val="minMax"/>
        </c:scaling>
        <c:axPos val="l"/>
        <c:majorGridlines/>
        <c:numFmt formatCode="0.000%" sourceLinked="1"/>
        <c:majorTickMark val="none"/>
        <c:tickLblPos val="nextTo"/>
        <c:spPr>
          <a:noFill/>
          <a:ln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a:ln>
        </c:spPr>
        <c:crossAx val="4740121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</c:chart>
  <c:spPr>
    <a:ln>
      <a:noFill/>
    </a:ln>
  </c:sp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'QUAR y'!$A$19</c:f>
              <c:strCache>
                <c:ptCount val="1"/>
                <c:pt idx="0">
                  <c:v>EFICÁCIA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dPt>
            <c:idx val="2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1"/>
                </a:solidFill>
              </a:ln>
            </c:spPr>
          </c:dPt>
          <c:cat>
            <c:strRef>
              <c:f>('QUAR y'!$A$20,'QUAR y'!$A$27,'QUAR y'!$G$17:$G$18)</c:f>
              <c:strCache>
                <c:ptCount val="3"/>
                <c:pt idx="0">
                  <c:v>OB 1</c:v>
                </c:pt>
                <c:pt idx="1">
                  <c:v>OB 2</c:v>
                </c:pt>
                <c:pt idx="2">
                  <c:v>Resultado</c:v>
                </c:pt>
              </c:strCache>
            </c:strRef>
          </c:cat>
          <c:val>
            <c:numRef>
              <c:f>('QUAR y'!$G$22,'QUAR y'!$G$30,'QUAR y'!$G$19)</c:f>
              <c:numCache>
                <c:formatCode>0%</c:formatCode>
                <c:ptCount val="3"/>
                <c:pt idx="0" formatCode="0.000%">
                  <c:v>0.78753333333333331</c:v>
                </c:pt>
                <c:pt idx="1">
                  <c:v>1.4</c:v>
                </c:pt>
                <c:pt idx="2" formatCode="0.000%">
                  <c:v>1.0937666666666666</c:v>
                </c:pt>
              </c:numCache>
            </c:numRef>
          </c:val>
        </c:ser>
        <c:gapWidth val="300"/>
        <c:axId val="46713088"/>
        <c:axId val="47259648"/>
      </c:barChart>
      <c:catAx>
        <c:axId val="46713088"/>
        <c:scaling>
          <c:orientation val="minMax"/>
        </c:scaling>
        <c:axPos val="b"/>
        <c:numFmt formatCode="General" sourceLinked="1"/>
        <c:majorTickMark val="none"/>
        <c:tickLblPos val="nextTo"/>
        <c:crossAx val="47259648"/>
        <c:crossesAt val="0"/>
        <c:auto val="1"/>
        <c:lblAlgn val="ctr"/>
        <c:lblOffset val="100"/>
      </c:catAx>
      <c:valAx>
        <c:axId val="47259648"/>
        <c:scaling>
          <c:orientation val="minMax"/>
        </c:scaling>
        <c:axPos val="l"/>
        <c:majorGridlines/>
        <c:minorGridlines>
          <c:spPr>
            <a:ln w="3175"/>
          </c:spPr>
        </c:minorGridlines>
        <c:numFmt formatCode="0.000%" sourceLinked="1"/>
        <c:tickLblPos val="nextTo"/>
        <c:spPr>
          <a:noFill/>
          <a:ln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a:ln>
        </c:spPr>
        <c:crossAx val="46713088"/>
        <c:crosses val="autoZero"/>
        <c:crossBetween val="between"/>
      </c:valAx>
    </c:plotArea>
    <c:plotVisOnly val="1"/>
    <c:dispBlanksAs val="gap"/>
  </c:chart>
  <c:spPr>
    <a:ln>
      <a:noFill/>
    </a:ln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plotArea>
      <c:layout>
        <c:manualLayout>
          <c:layoutTarget val="inner"/>
          <c:xMode val="edge"/>
          <c:yMode val="edge"/>
          <c:x val="0.11054546493847979"/>
          <c:y val="0.20219710250848641"/>
          <c:w val="0.86066066066066071"/>
          <c:h val="0.68196528264812883"/>
        </c:manualLayout>
      </c:layout>
      <c:barChart>
        <c:barDir val="col"/>
        <c:grouping val="clustered"/>
        <c:ser>
          <c:idx val="0"/>
          <c:order val="0"/>
          <c:tx>
            <c:strRef>
              <c:f>'QUAR y'!$A$72:$D$72</c:f>
              <c:strCache>
                <c:ptCount val="1"/>
                <c:pt idx="0">
                  <c:v>Funcionamento</c:v>
                </c:pt>
              </c:strCache>
            </c:strRef>
          </c:tx>
          <c:dLbls>
            <c:dLbl>
              <c:idx val="0"/>
              <c:layout>
                <c:manualLayout>
                  <c:x val="-4.3619115178170256E-2"/>
                  <c:y val="0"/>
                </c:manualLayout>
              </c:layout>
              <c:numFmt formatCode="#,##0.00" sourceLinked="0"/>
              <c:spPr>
                <a:solidFill>
                  <a:srgbClr val="4F81BD">
                    <a:alpha val="5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pt-PT"/>
                </a:p>
              </c:txPr>
              <c:dLblPos val="outEnd"/>
              <c:showVal val="1"/>
            </c:dLbl>
            <c:dLbl>
              <c:idx val="3"/>
              <c:layout>
                <c:manualLayout>
                  <c:x val="-4.5645645645645654E-2"/>
                  <c:y val="1.3871887836502526E-2"/>
                </c:manualLayout>
              </c:layout>
              <c:numFmt formatCode="#,##0.00" sourceLinked="0"/>
              <c:spPr>
                <a:solidFill>
                  <a:srgbClr val="4F81BD">
                    <a:alpha val="5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pt-PT"/>
                </a:p>
              </c:txPr>
              <c:dLblPos val="outEnd"/>
              <c:showVal val="1"/>
            </c:dLbl>
            <c:numFmt formatCode="#,##0.00" sourceLinked="0"/>
            <c:spPr>
              <a:solidFill>
                <a:srgbClr val="4F81BD">
                  <a:alpha val="50000"/>
                </a:srgbClr>
              </a:solidFill>
            </c:spPr>
            <c:showVal val="1"/>
          </c:dLbls>
          <c:cat>
            <c:strRef>
              <c:f>('QUAR y'!$E$71:$G$71,'QUAR y'!$H$71:$I$71,'QUAR y'!$J$71:$K$71)</c:f>
              <c:strCache>
                <c:ptCount val="6"/>
                <c:pt idx="0">
                  <c:v>Estimado</c:v>
                </c:pt>
                <c:pt idx="3">
                  <c:v>Realizado</c:v>
                </c:pt>
                <c:pt idx="5">
                  <c:v>Desvio</c:v>
                </c:pt>
              </c:strCache>
            </c:strRef>
          </c:cat>
          <c:val>
            <c:numRef>
              <c:f>('QUAR y'!$E$72:$G$72,'QUAR y'!$H$72:$I$72,'QUAR y'!$J$72:$K$72)</c:f>
              <c:numCache>
                <c:formatCode>#,##0.000\ _€;[Red]\-#,##0.000\ _€</c:formatCode>
                <c:ptCount val="7"/>
                <c:pt idx="0">
                  <c:v>953116</c:v>
                </c:pt>
                <c:pt idx="3" formatCode="#,##0.00\ _€;[Red]\-#,##0.00\ _€">
                  <c:v>954637.99</c:v>
                </c:pt>
                <c:pt idx="5" formatCode="0.00">
                  <c:v>-1521.9899999999907</c:v>
                </c:pt>
              </c:numCache>
            </c:numRef>
          </c:val>
        </c:ser>
        <c:ser>
          <c:idx val="1"/>
          <c:order val="1"/>
          <c:tx>
            <c:strRef>
              <c:f>'QUAR y'!$A$73:$D$73</c:f>
              <c:strCache>
                <c:ptCount val="1"/>
                <c:pt idx="0">
                  <c:v>Plano</c:v>
                </c:pt>
              </c:strCache>
            </c:strRef>
          </c:tx>
          <c:dLbls>
            <c:dLbl>
              <c:idx val="3"/>
              <c:layout>
                <c:manualLayout>
                  <c:x val="1.9446830636917666E-2"/>
                  <c:y val="-2.7743775673005084E-2"/>
                </c:manualLayout>
              </c:layout>
              <c:numFmt formatCode="#,##0.00" sourceLinked="0"/>
              <c:spPr>
                <a:solidFill>
                  <a:schemeClr val="accent2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pt-PT"/>
                </a:p>
              </c:txPr>
              <c:dLblPos val="outEnd"/>
              <c:showVal val="1"/>
            </c:dLbl>
            <c:numFmt formatCode="#,##0.00" sourceLinked="0"/>
            <c:spPr>
              <a:solidFill>
                <a:schemeClr val="accent2"/>
              </a:solidFill>
            </c:spPr>
            <c:showVal val="1"/>
          </c:dLbls>
          <c:cat>
            <c:strRef>
              <c:f>('QUAR y'!$E$71:$G$71,'QUAR y'!$H$71:$I$71,'QUAR y'!$J$71:$K$71)</c:f>
              <c:strCache>
                <c:ptCount val="6"/>
                <c:pt idx="0">
                  <c:v>Estimado</c:v>
                </c:pt>
                <c:pt idx="3">
                  <c:v>Realizado</c:v>
                </c:pt>
                <c:pt idx="5">
                  <c:v>Desvio</c:v>
                </c:pt>
              </c:strCache>
            </c:strRef>
          </c:cat>
          <c:val>
            <c:numRef>
              <c:f>('QUAR y'!$E$73:$G$73,'QUAR y'!$H$73:$I$73,'QUAR y'!$J$73:$K$73)</c:f>
              <c:numCache>
                <c:formatCode>#,##0.000\ _€;[Red]\-#,##0.000\ _€</c:formatCode>
                <c:ptCount val="7"/>
                <c:pt idx="0">
                  <c:v>1149450</c:v>
                </c:pt>
                <c:pt idx="3" formatCode="#,##0.00\ _€;[Red]\-#,##0.00\ _€">
                  <c:v>1035393.94</c:v>
                </c:pt>
                <c:pt idx="5" formatCode="0.00">
                  <c:v>114056.06000000006</c:v>
                </c:pt>
              </c:numCache>
            </c:numRef>
          </c:val>
        </c:ser>
        <c:dLbls>
          <c:showVal val="1"/>
        </c:dLbls>
        <c:overlap val="-25"/>
        <c:axId val="47324160"/>
        <c:axId val="47334144"/>
      </c:barChart>
      <c:catAx>
        <c:axId val="47324160"/>
        <c:scaling>
          <c:orientation val="minMax"/>
        </c:scaling>
        <c:axPos val="b"/>
        <c:numFmt formatCode="0.00" sourceLinked="0"/>
        <c:majorTickMark val="none"/>
        <c:tickLblPos val="nextTo"/>
        <c:crossAx val="47334144"/>
        <c:crosses val="autoZero"/>
        <c:auto val="1"/>
        <c:lblAlgn val="ctr"/>
        <c:lblOffset val="100"/>
      </c:catAx>
      <c:valAx>
        <c:axId val="47334144"/>
        <c:scaling>
          <c:orientation val="minMax"/>
          <c:min val="0"/>
        </c:scaling>
        <c:delete val="1"/>
        <c:axPos val="l"/>
        <c:numFmt formatCode="#,##0.000\ _€;[Red]\-#,##0.000\ _€" sourceLinked="1"/>
        <c:tickLblPos val="none"/>
        <c:crossAx val="47324160"/>
        <c:crosses val="autoZero"/>
        <c:crossBetween val="between"/>
      </c:valAx>
    </c:plotArea>
    <c:legend>
      <c:legendPos val="t"/>
      <c:layout>
        <c:manualLayout>
          <c:xMode val="edge"/>
          <c:yMode val="edge"/>
          <c:wMode val="edge"/>
          <c:hMode val="edge"/>
          <c:x val="0.34966384192901478"/>
          <c:y val="4.7497163291269816E-2"/>
          <c:w val="0.66485502379353212"/>
          <c:h val="0.15262157732466849"/>
        </c:manualLayout>
      </c:layout>
    </c:legend>
    <c:plotVisOnly val="1"/>
    <c:dispBlanksAs val="gap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autoTitleDeleted val="1"/>
    <c:plotArea>
      <c:layout>
        <c:manualLayout>
          <c:layoutTarget val="inner"/>
          <c:xMode val="edge"/>
          <c:yMode val="edge"/>
          <c:x val="9.2558983666061703E-2"/>
          <c:y val="0.20000108507533151"/>
          <c:w val="0.85662431941923833"/>
          <c:h val="0.62222559801214194"/>
        </c:manualLayout>
      </c:layout>
      <c:barChart>
        <c:barDir val="col"/>
        <c:grouping val="clustered"/>
        <c:ser>
          <c:idx val="0"/>
          <c:order val="0"/>
          <c:tx>
            <c:strRef>
              <c:f>'QUAR y'!$A$61</c:f>
              <c:strCache>
                <c:ptCount val="1"/>
                <c:pt idx="0">
                  <c:v> Recursos Humanos</c:v>
                </c:pt>
              </c:strCache>
            </c:strRef>
          </c:tx>
          <c:dLbls>
            <c:dLbl>
              <c:idx val="0"/>
              <c:layout>
                <c:manualLayout>
                  <c:x val="-6.1925108726200515E-5"/>
                  <c:y val="0"/>
                </c:manualLayout>
              </c:layout>
              <c:numFmt formatCode="#,##0.00" sourceLinked="0"/>
              <c:spPr>
                <a:solidFill>
                  <a:srgbClr val="4F81BD">
                    <a:alpha val="5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pt-PT"/>
                </a:p>
              </c:txPr>
              <c:dLblPos val="outEnd"/>
              <c:showVal val="1"/>
            </c:dLbl>
            <c:dLbl>
              <c:idx val="3"/>
              <c:layout>
                <c:manualLayout>
                  <c:x val="-2.0884957438396458E-3"/>
                  <c:y val="3.003011997927278E-3"/>
                </c:manualLayout>
              </c:layout>
              <c:numFmt formatCode="#,##0.00" sourceLinked="0"/>
              <c:spPr>
                <a:solidFill>
                  <a:srgbClr val="4F81BD">
                    <a:alpha val="5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pt-PT"/>
                </a:p>
              </c:txPr>
              <c:dLblPos val="outEnd"/>
              <c:showVal val="1"/>
            </c:dLbl>
            <c:numFmt formatCode="#,##0.00" sourceLinked="0"/>
            <c:spPr>
              <a:solidFill>
                <a:srgbClr val="4F81BD">
                  <a:alpha val="50000"/>
                </a:srgbClr>
              </a:solidFill>
            </c:spPr>
            <c:showVal val="1"/>
          </c:dLbls>
          <c:cat>
            <c:strRef>
              <c:f>('QUAR y'!$E$61:$G$61,'QUAR y'!$H$61:$J$61,'QUAR y'!$K$61)</c:f>
              <c:strCache>
                <c:ptCount val="7"/>
                <c:pt idx="0">
                  <c:v>Planeados</c:v>
                </c:pt>
                <c:pt idx="3">
                  <c:v>Executados</c:v>
                </c:pt>
                <c:pt idx="6">
                  <c:v>Desvio</c:v>
                </c:pt>
              </c:strCache>
            </c:strRef>
          </c:cat>
          <c:val>
            <c:numRef>
              <c:f>('QUAR y'!$E$69:$G$69,'QUAR y'!$H$69:$J$69,'QUAR y'!$K$69)</c:f>
              <c:numCache>
                <c:formatCode>0</c:formatCode>
                <c:ptCount val="7"/>
                <c:pt idx="0">
                  <c:v>406</c:v>
                </c:pt>
                <c:pt idx="3">
                  <c:v>388.56</c:v>
                </c:pt>
                <c:pt idx="6">
                  <c:v>17</c:v>
                </c:pt>
              </c:numCache>
            </c:numRef>
          </c:val>
        </c:ser>
        <c:dLbls>
          <c:showVal val="1"/>
        </c:dLbls>
        <c:overlap val="-25"/>
        <c:axId val="47363200"/>
        <c:axId val="47364736"/>
      </c:barChart>
      <c:catAx>
        <c:axId val="47363200"/>
        <c:scaling>
          <c:orientation val="minMax"/>
        </c:scaling>
        <c:axPos val="b"/>
        <c:numFmt formatCode="0.00" sourceLinked="0"/>
        <c:majorTickMark val="none"/>
        <c:tickLblPos val="nextTo"/>
        <c:crossAx val="47364736"/>
        <c:crosses val="autoZero"/>
        <c:auto val="1"/>
        <c:lblAlgn val="ctr"/>
        <c:lblOffset val="100"/>
      </c:catAx>
      <c:valAx>
        <c:axId val="47364736"/>
        <c:scaling>
          <c:orientation val="minMax"/>
          <c:min val="0"/>
        </c:scaling>
        <c:delete val="1"/>
        <c:axPos val="l"/>
        <c:numFmt formatCode="0" sourceLinked="1"/>
        <c:tickLblPos val="none"/>
        <c:crossAx val="473632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34845735027223229"/>
          <c:y val="3.888888888888889E-2"/>
          <c:w val="0.66243194192377497"/>
          <c:h val="0.17222280548264801"/>
        </c:manualLayout>
      </c:layout>
    </c:legend>
    <c:plotVisOnly val="1"/>
    <c:dispBlanksAs val="gap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1.wmf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43</xdr:row>
      <xdr:rowOff>9525</xdr:rowOff>
    </xdr:from>
    <xdr:to>
      <xdr:col>7</xdr:col>
      <xdr:colOff>0</xdr:colOff>
      <xdr:row>43</xdr:row>
      <xdr:rowOff>2695575</xdr:rowOff>
    </xdr:to>
    <xdr:grpSp>
      <xdr:nvGrpSpPr>
        <xdr:cNvPr id="1025" name="Grupo 11"/>
        <xdr:cNvGrpSpPr>
          <a:grpSpLocks/>
        </xdr:cNvGrpSpPr>
      </xdr:nvGrpSpPr>
      <xdr:grpSpPr bwMode="auto">
        <a:xfrm>
          <a:off x="2533650" y="10315575"/>
          <a:ext cx="4533900" cy="2057400"/>
          <a:chOff x="2942665" y="4069977"/>
          <a:chExt cx="4536142" cy="2750670"/>
        </a:xfrm>
      </xdr:grpSpPr>
      <xdr:graphicFrame macro="">
        <xdr:nvGraphicFramePr>
          <xdr:cNvPr id="1036" name="Gráfico 3"/>
          <xdr:cNvGraphicFramePr>
            <a:graphicFrameLocks/>
          </xdr:cNvGraphicFramePr>
        </xdr:nvGraphicFramePr>
        <xdr:xfrm>
          <a:off x="2942665" y="4069977"/>
          <a:ext cx="4536142" cy="275067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8" name="Conexão recta 7"/>
          <xdr:cNvCxnSpPr/>
        </xdr:nvCxnSpPr>
        <xdr:spPr>
          <a:xfrm>
            <a:off x="3581156" y="5343435"/>
            <a:ext cx="3764235" cy="0"/>
          </a:xfrm>
          <a:prstGeom prst="line">
            <a:avLst/>
          </a:prstGeom>
          <a:ln w="12700">
            <a:solidFill>
              <a:srgbClr val="00B05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152400</xdr:colOff>
      <xdr:row>56</xdr:row>
      <xdr:rowOff>9525</xdr:rowOff>
    </xdr:from>
    <xdr:to>
      <xdr:col>7</xdr:col>
      <xdr:colOff>0</xdr:colOff>
      <xdr:row>57</xdr:row>
      <xdr:rowOff>0</xdr:rowOff>
    </xdr:to>
    <xdr:graphicFrame macro="">
      <xdr:nvGraphicFramePr>
        <xdr:cNvPr id="1026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632013</xdr:colOff>
      <xdr:row>56</xdr:row>
      <xdr:rowOff>1154953</xdr:rowOff>
    </xdr:from>
    <xdr:to>
      <xdr:col>6</xdr:col>
      <xdr:colOff>781707</xdr:colOff>
      <xdr:row>56</xdr:row>
      <xdr:rowOff>1153182</xdr:rowOff>
    </xdr:to>
    <xdr:cxnSp macro="">
      <xdr:nvCxnSpPr>
        <xdr:cNvPr id="10" name="Conexão recta 9"/>
        <xdr:cNvCxnSpPr/>
      </xdr:nvCxnSpPr>
      <xdr:spPr>
        <a:xfrm>
          <a:off x="3003410" y="20645074"/>
          <a:ext cx="3939987" cy="7754"/>
        </a:xfrm>
        <a:prstGeom prst="line">
          <a:avLst/>
        </a:prstGeom>
        <a:ln w="12700">
          <a:solidFill>
            <a:srgbClr val="00B05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771525</xdr:colOff>
      <xdr:row>78</xdr:row>
      <xdr:rowOff>19050</xdr:rowOff>
    </xdr:from>
    <xdr:to>
      <xdr:col>9</xdr:col>
      <xdr:colOff>142875</xdr:colOff>
      <xdr:row>79</xdr:row>
      <xdr:rowOff>133350</xdr:rowOff>
    </xdr:to>
    <xdr:grpSp>
      <xdr:nvGrpSpPr>
        <xdr:cNvPr id="1028" name="Grupo 17"/>
        <xdr:cNvGrpSpPr>
          <a:grpSpLocks/>
        </xdr:cNvGrpSpPr>
      </xdr:nvGrpSpPr>
      <xdr:grpSpPr bwMode="auto">
        <a:xfrm>
          <a:off x="2257425" y="25326975"/>
          <a:ext cx="6162675" cy="2647950"/>
          <a:chOff x="8259482" y="31271883"/>
          <a:chExt cx="6089277" cy="2714064"/>
        </a:xfrm>
      </xdr:grpSpPr>
      <xdr:graphicFrame macro="">
        <xdr:nvGraphicFramePr>
          <xdr:cNvPr id="1034" name="Gráfico 12"/>
          <xdr:cNvGraphicFramePr>
            <a:graphicFrameLocks/>
          </xdr:cNvGraphicFramePr>
        </xdr:nvGraphicFramePr>
        <xdr:xfrm>
          <a:off x="8259482" y="31271883"/>
          <a:ext cx="6089277" cy="271406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cxnSp macro="">
        <xdr:nvCxnSpPr>
          <xdr:cNvPr id="14" name="Conexão recta 13"/>
          <xdr:cNvCxnSpPr/>
        </xdr:nvCxnSpPr>
        <xdr:spPr>
          <a:xfrm>
            <a:off x="9953562" y="32140774"/>
            <a:ext cx="4206966" cy="0"/>
          </a:xfrm>
          <a:prstGeom prst="line">
            <a:avLst/>
          </a:prstGeom>
          <a:ln w="12700">
            <a:solidFill>
              <a:srgbClr val="00B05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152400</xdr:colOff>
      <xdr:row>30</xdr:row>
      <xdr:rowOff>9525</xdr:rowOff>
    </xdr:from>
    <xdr:to>
      <xdr:col>6</xdr:col>
      <xdr:colOff>904875</xdr:colOff>
      <xdr:row>30</xdr:row>
      <xdr:rowOff>2762250</xdr:rowOff>
    </xdr:to>
    <xdr:graphicFrame macro="">
      <xdr:nvGraphicFramePr>
        <xdr:cNvPr id="102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850227</xdr:colOff>
      <xdr:row>30</xdr:row>
      <xdr:rowOff>994296</xdr:rowOff>
    </xdr:from>
    <xdr:to>
      <xdr:col>6</xdr:col>
      <xdr:colOff>767932</xdr:colOff>
      <xdr:row>30</xdr:row>
      <xdr:rowOff>1006952</xdr:rowOff>
    </xdr:to>
    <xdr:cxnSp macro="">
      <xdr:nvCxnSpPr>
        <xdr:cNvPr id="7" name="Conexão recta 6"/>
        <xdr:cNvCxnSpPr/>
      </xdr:nvCxnSpPr>
      <xdr:spPr>
        <a:xfrm>
          <a:off x="3214668" y="8558267"/>
          <a:ext cx="3705293" cy="12656"/>
        </a:xfrm>
        <a:prstGeom prst="line">
          <a:avLst/>
        </a:prstGeom>
        <a:ln w="12700">
          <a:solidFill>
            <a:srgbClr val="00B05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609600</xdr:colOff>
      <xdr:row>73</xdr:row>
      <xdr:rowOff>28575</xdr:rowOff>
    </xdr:from>
    <xdr:to>
      <xdr:col>8</xdr:col>
      <xdr:colOff>523875</xdr:colOff>
      <xdr:row>74</xdr:row>
      <xdr:rowOff>19050</xdr:rowOff>
    </xdr:to>
    <xdr:graphicFrame macro="">
      <xdr:nvGraphicFramePr>
        <xdr:cNvPr id="1031" name="Gráfico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390525</xdr:colOff>
      <xdr:row>69</xdr:row>
      <xdr:rowOff>171450</xdr:rowOff>
    </xdr:from>
    <xdr:to>
      <xdr:col>8</xdr:col>
      <xdr:colOff>304800</xdr:colOff>
      <xdr:row>69</xdr:row>
      <xdr:rowOff>2505075</xdr:rowOff>
    </xdr:to>
    <xdr:graphicFrame macro="">
      <xdr:nvGraphicFramePr>
        <xdr:cNvPr id="1032" name="Grá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523875</xdr:colOff>
      <xdr:row>1</xdr:row>
      <xdr:rowOff>19050</xdr:rowOff>
    </xdr:from>
    <xdr:to>
      <xdr:col>4</xdr:col>
      <xdr:colOff>962025</xdr:colOff>
      <xdr:row>1</xdr:row>
      <xdr:rowOff>352425</xdr:rowOff>
    </xdr:to>
    <xdr:pic>
      <xdr:nvPicPr>
        <xdr:cNvPr id="1033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591050" y="57150"/>
          <a:ext cx="4381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B801019\Local%20Settings\Temporary%20Internet%20Files\OLK22DD\QUAR%20SGMFAP%202008%201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QUAR SGMFAP"/>
      <sheetName val="Cálculos Auxiliare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D13" sqref="D13"/>
    </sheetView>
  </sheetViews>
  <sheetFormatPr defaultRowHeight="15"/>
  <cols>
    <col min="1" max="1" width="17.28515625" customWidth="1"/>
    <col min="2" max="2" width="14.7109375" customWidth="1"/>
    <col min="3" max="3" width="17.28515625" customWidth="1"/>
    <col min="4" max="4" width="18.42578125" customWidth="1"/>
  </cols>
  <sheetData>
    <row r="1" spans="1:4">
      <c r="A1" s="34" t="s">
        <v>45</v>
      </c>
      <c r="B1" s="34" t="s">
        <v>46</v>
      </c>
      <c r="C1" s="34" t="s">
        <v>47</v>
      </c>
      <c r="D1" s="34" t="s">
        <v>48</v>
      </c>
    </row>
    <row r="2" spans="1:4">
      <c r="A2" s="163" t="s">
        <v>49</v>
      </c>
      <c r="B2" s="161" t="s">
        <v>50</v>
      </c>
      <c r="C2" s="36" t="s">
        <v>51</v>
      </c>
      <c r="D2" s="37">
        <v>0</v>
      </c>
    </row>
    <row r="3" spans="1:4">
      <c r="A3" s="163"/>
      <c r="B3" s="161"/>
      <c r="C3" s="36" t="s">
        <v>52</v>
      </c>
      <c r="D3" s="37">
        <v>0</v>
      </c>
    </row>
    <row r="4" spans="1:4">
      <c r="A4" s="163"/>
      <c r="B4" s="35" t="s">
        <v>53</v>
      </c>
      <c r="C4" s="36" t="s">
        <v>54</v>
      </c>
      <c r="D4" s="37">
        <v>0</v>
      </c>
    </row>
    <row r="5" spans="1:4">
      <c r="A5" s="164" t="s">
        <v>55</v>
      </c>
      <c r="B5" s="161" t="s">
        <v>63</v>
      </c>
      <c r="C5" s="36" t="s">
        <v>56</v>
      </c>
      <c r="D5" s="37"/>
    </row>
    <row r="6" spans="1:4">
      <c r="A6" s="164"/>
      <c r="B6" s="161"/>
      <c r="C6" s="36" t="s">
        <v>24</v>
      </c>
      <c r="D6" s="37"/>
    </row>
    <row r="7" spans="1:4">
      <c r="A7" s="42"/>
      <c r="B7" s="35" t="s">
        <v>64</v>
      </c>
      <c r="C7" s="36" t="s">
        <v>34</v>
      </c>
      <c r="D7" s="37">
        <v>0</v>
      </c>
    </row>
    <row r="8" spans="1:4">
      <c r="A8" s="162" t="s">
        <v>57</v>
      </c>
      <c r="B8" s="161" t="s">
        <v>65</v>
      </c>
      <c r="C8" s="36" t="s">
        <v>35</v>
      </c>
      <c r="D8" s="37">
        <v>0</v>
      </c>
    </row>
    <row r="9" spans="1:4">
      <c r="A9" s="162"/>
      <c r="B9" s="161"/>
      <c r="C9" s="36" t="s">
        <v>36</v>
      </c>
      <c r="D9" s="37" t="e">
        <f ca="1">'QUAR y'!#REF!</f>
        <v>#REF!</v>
      </c>
    </row>
    <row r="11" spans="1:4">
      <c r="B11" s="36" t="s">
        <v>58</v>
      </c>
      <c r="C11" s="36" t="s">
        <v>59</v>
      </c>
    </row>
    <row r="12" spans="1:4">
      <c r="A12" s="38" t="s">
        <v>20</v>
      </c>
      <c r="B12" s="39"/>
      <c r="C12" s="39"/>
    </row>
    <row r="13" spans="1:4">
      <c r="A13" s="38" t="s">
        <v>44</v>
      </c>
      <c r="B13" s="39"/>
      <c r="C13" s="39"/>
    </row>
    <row r="14" spans="1:4">
      <c r="B14" s="36" t="s">
        <v>60</v>
      </c>
      <c r="C14" s="36" t="s">
        <v>61</v>
      </c>
    </row>
    <row r="15" spans="1:4">
      <c r="A15" s="40" t="s">
        <v>62</v>
      </c>
      <c r="B15" s="41"/>
      <c r="C15" s="41">
        <f>+'[1]QUAR SGMFAP'!H82</f>
        <v>0</v>
      </c>
    </row>
  </sheetData>
  <mergeCells count="6">
    <mergeCell ref="B8:B9"/>
    <mergeCell ref="A8:A9"/>
    <mergeCell ref="A2:A4"/>
    <mergeCell ref="B2:B3"/>
    <mergeCell ref="A5:A6"/>
    <mergeCell ref="B5:B6"/>
  </mergeCells>
  <phoneticPr fontId="18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00"/>
  <sheetViews>
    <sheetView showGridLines="0" tabSelected="1" view="pageBreakPreview" zoomScaleNormal="100" workbookViewId="0">
      <selection activeCell="N8" sqref="N8"/>
    </sheetView>
  </sheetViews>
  <sheetFormatPr defaultRowHeight="11.25"/>
  <cols>
    <col min="1" max="1" width="16" style="2" customWidth="1"/>
    <col min="2" max="2" width="6.28515625" style="2" customWidth="1"/>
    <col min="3" max="3" width="13.28515625" style="2" customWidth="1"/>
    <col min="4" max="4" width="25.42578125" style="2" customWidth="1"/>
    <col min="5" max="5" width="15.28515625" style="2" customWidth="1"/>
    <col min="6" max="6" width="16.140625" style="2" customWidth="1"/>
    <col min="7" max="7" width="13.5703125" style="2" customWidth="1"/>
    <col min="8" max="8" width="9.5703125" style="2" customWidth="1"/>
    <col min="9" max="9" width="8.5703125" style="2" customWidth="1"/>
    <col min="10" max="10" width="8" style="2" customWidth="1"/>
    <col min="11" max="11" width="12.140625" style="2" customWidth="1"/>
    <col min="12" max="12" width="9.140625" style="2"/>
    <col min="13" max="13" width="0" style="2" hidden="1" customWidth="1"/>
    <col min="14" max="16384" width="9.140625" style="2"/>
  </cols>
  <sheetData>
    <row r="1" spans="1:14" ht="3" customHeight="1"/>
    <row r="2" spans="1:14" ht="74.25" customHeight="1">
      <c r="A2" s="236" t="s">
        <v>116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</row>
    <row r="3" spans="1:14" s="48" customFormat="1" ht="13.5" customHeight="1">
      <c r="A3" s="234" t="s">
        <v>101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47"/>
      <c r="M3" s="47"/>
      <c r="N3" s="47"/>
    </row>
    <row r="4" spans="1:14" s="44" customFormat="1" ht="8.25" hidden="1" customHeight="1">
      <c r="A4" s="65"/>
      <c r="B4" s="65"/>
      <c r="C4" s="65"/>
      <c r="D4" s="65"/>
      <c r="E4" s="65"/>
      <c r="F4" s="65"/>
      <c r="G4" s="65"/>
      <c r="H4" s="230"/>
      <c r="I4" s="230"/>
      <c r="J4" s="230"/>
      <c r="K4" s="230"/>
      <c r="L4" s="43"/>
      <c r="M4" s="43"/>
      <c r="N4" s="43"/>
    </row>
    <row r="5" spans="1:14" s="44" customFormat="1" ht="15" customHeight="1">
      <c r="A5" s="66" t="s">
        <v>118</v>
      </c>
      <c r="B5" s="66"/>
      <c r="C5" s="66"/>
      <c r="D5" s="66"/>
      <c r="E5" s="67"/>
      <c r="F5" s="67"/>
      <c r="G5" s="67"/>
      <c r="H5" s="67"/>
      <c r="I5" s="67"/>
      <c r="J5" s="67"/>
      <c r="K5" s="67"/>
      <c r="L5" s="43"/>
      <c r="M5" s="43"/>
      <c r="N5" s="43"/>
    </row>
    <row r="6" spans="1:14" s="46" customFormat="1" ht="12.75" customHeight="1">
      <c r="A6" s="66" t="s">
        <v>119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45"/>
      <c r="M6" s="45"/>
      <c r="N6" s="45"/>
    </row>
    <row r="7" spans="1:14" s="44" customFormat="1" ht="14.25" hidden="1" customHeight="1">
      <c r="A7" s="233"/>
      <c r="B7" s="233"/>
      <c r="C7" s="233"/>
      <c r="D7" s="233"/>
      <c r="E7" s="233"/>
      <c r="F7" s="233"/>
      <c r="G7" s="233"/>
      <c r="H7" s="233"/>
      <c r="I7" s="233"/>
      <c r="J7" s="233"/>
      <c r="K7" s="233"/>
      <c r="L7" s="43"/>
      <c r="M7" s="43"/>
      <c r="N7" s="43"/>
    </row>
    <row r="8" spans="1:14" s="44" customFormat="1" ht="33.75" customHeight="1">
      <c r="A8" s="178" t="s">
        <v>120</v>
      </c>
      <c r="B8" s="178"/>
      <c r="C8" s="178"/>
      <c r="D8" s="178"/>
      <c r="E8" s="178"/>
      <c r="F8" s="178"/>
      <c r="G8" s="178"/>
      <c r="H8" s="178"/>
      <c r="I8" s="178"/>
      <c r="J8" s="178"/>
      <c r="K8" s="178"/>
      <c r="L8" s="43"/>
      <c r="M8" s="43"/>
      <c r="N8" s="43"/>
    </row>
    <row r="9" spans="1:14" s="44" customFormat="1" ht="28.5" customHeight="1">
      <c r="A9" s="178" t="s">
        <v>121</v>
      </c>
      <c r="B9" s="178"/>
      <c r="C9" s="178"/>
      <c r="D9" s="178"/>
      <c r="E9" s="178"/>
      <c r="F9" s="178"/>
      <c r="G9" s="178"/>
      <c r="H9" s="178"/>
      <c r="I9" s="178"/>
      <c r="J9" s="178"/>
      <c r="K9" s="68"/>
      <c r="L9" s="43"/>
      <c r="M9" s="43"/>
      <c r="N9" s="43"/>
    </row>
    <row r="10" spans="1:14" s="44" customFormat="1" ht="13.5" customHeight="1">
      <c r="A10" s="232" t="s">
        <v>0</v>
      </c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L10" s="43"/>
      <c r="M10" s="43"/>
      <c r="N10" s="43"/>
    </row>
    <row r="11" spans="1:14" s="44" customFormat="1" ht="16.5" customHeight="1">
      <c r="A11" s="231" t="s">
        <v>122</v>
      </c>
      <c r="B11" s="231"/>
      <c r="C11" s="231"/>
      <c r="D11" s="231"/>
      <c r="E11" s="231"/>
      <c r="F11" s="231"/>
      <c r="G11" s="231"/>
      <c r="H11" s="231"/>
      <c r="I11" s="231"/>
      <c r="J11" s="231"/>
      <c r="K11" s="231"/>
      <c r="L11" s="43"/>
      <c r="M11" s="43"/>
      <c r="N11" s="43"/>
    </row>
    <row r="12" spans="1:14" s="44" customFormat="1" ht="13.5" customHeight="1">
      <c r="A12" s="231" t="s">
        <v>123</v>
      </c>
      <c r="B12" s="231"/>
      <c r="C12" s="231"/>
      <c r="D12" s="231"/>
      <c r="E12" s="231"/>
      <c r="F12" s="231"/>
      <c r="G12" s="231"/>
      <c r="H12" s="231"/>
      <c r="I12" s="231"/>
      <c r="J12" s="231"/>
      <c r="K12" s="231"/>
      <c r="L12" s="43"/>
      <c r="M12" s="43"/>
      <c r="N12" s="43"/>
    </row>
    <row r="13" spans="1:14" s="44" customFormat="1" ht="13.5" customHeight="1">
      <c r="A13" s="239" t="s">
        <v>124</v>
      </c>
      <c r="B13" s="239"/>
      <c r="C13" s="239"/>
      <c r="D13" s="239"/>
      <c r="E13" s="239"/>
      <c r="F13" s="239"/>
      <c r="G13" s="239"/>
      <c r="H13" s="239"/>
      <c r="I13" s="239"/>
      <c r="J13" s="239"/>
      <c r="K13" s="239"/>
      <c r="L13" s="43"/>
      <c r="M13" s="43"/>
      <c r="N13" s="43"/>
    </row>
    <row r="14" spans="1:14" s="44" customFormat="1" ht="13.5" customHeight="1">
      <c r="A14" s="174" t="s">
        <v>125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</row>
    <row r="15" spans="1:14" ht="11.25" customHeight="1">
      <c r="A15" s="165" t="s">
        <v>21</v>
      </c>
      <c r="B15" s="166"/>
      <c r="C15" s="166"/>
      <c r="D15" s="167"/>
      <c r="E15" s="179" t="s">
        <v>102</v>
      </c>
      <c r="F15" s="179" t="s">
        <v>103</v>
      </c>
      <c r="G15" s="184"/>
      <c r="H15" s="185"/>
      <c r="I15" s="185"/>
      <c r="J15" s="186"/>
      <c r="K15" s="179" t="s">
        <v>1</v>
      </c>
      <c r="L15" s="1"/>
      <c r="M15" s="1"/>
      <c r="N15" s="1"/>
    </row>
    <row r="16" spans="1:14" ht="11.25" customHeight="1">
      <c r="A16" s="168"/>
      <c r="B16" s="169"/>
      <c r="C16" s="169"/>
      <c r="D16" s="170"/>
      <c r="E16" s="180"/>
      <c r="F16" s="180"/>
      <c r="G16" s="175" t="s">
        <v>10</v>
      </c>
      <c r="H16" s="176"/>
      <c r="I16" s="176"/>
      <c r="J16" s="177"/>
      <c r="K16" s="180"/>
      <c r="L16" s="1"/>
      <c r="M16" s="1"/>
      <c r="N16" s="1"/>
    </row>
    <row r="17" spans="1:17" ht="11.25" customHeight="1">
      <c r="A17" s="168"/>
      <c r="B17" s="169"/>
      <c r="C17" s="169"/>
      <c r="D17" s="170"/>
      <c r="E17" s="180"/>
      <c r="F17" s="180"/>
      <c r="G17" s="182" t="s">
        <v>2</v>
      </c>
      <c r="H17" s="175" t="s">
        <v>3</v>
      </c>
      <c r="I17" s="176"/>
      <c r="J17" s="177"/>
      <c r="K17" s="180"/>
      <c r="L17" s="1"/>
      <c r="M17" s="1"/>
      <c r="N17" s="1"/>
    </row>
    <row r="18" spans="1:17" ht="21.75" customHeight="1">
      <c r="A18" s="171"/>
      <c r="B18" s="172"/>
      <c r="C18" s="172"/>
      <c r="D18" s="173"/>
      <c r="E18" s="181"/>
      <c r="F18" s="181"/>
      <c r="G18" s="183"/>
      <c r="H18" s="69" t="s">
        <v>4</v>
      </c>
      <c r="I18" s="69" t="s">
        <v>5</v>
      </c>
      <c r="J18" s="69" t="s">
        <v>6</v>
      </c>
      <c r="K18" s="181"/>
      <c r="L18" s="1"/>
      <c r="M18" s="1"/>
      <c r="N18" s="1"/>
    </row>
    <row r="19" spans="1:17" s="20" customFormat="1" ht="14.25" customHeight="1">
      <c r="A19" s="24" t="s">
        <v>7</v>
      </c>
      <c r="B19" s="24"/>
      <c r="C19" s="24"/>
      <c r="D19" s="24" t="s">
        <v>84</v>
      </c>
      <c r="E19" s="24"/>
      <c r="F19" s="25"/>
      <c r="G19" s="60">
        <f>(G30+G22)/2</f>
        <v>1.0937666666666666</v>
      </c>
      <c r="H19" s="26" t="s">
        <v>113</v>
      </c>
      <c r="I19" s="24"/>
      <c r="J19" s="26"/>
      <c r="K19" s="27"/>
      <c r="L19" s="18"/>
      <c r="M19" s="18"/>
      <c r="N19" s="19"/>
      <c r="Q19" s="21"/>
    </row>
    <row r="20" spans="1:17" ht="15" customHeight="1">
      <c r="A20" s="70" t="s">
        <v>50</v>
      </c>
      <c r="B20" s="70"/>
      <c r="C20" s="71" t="s">
        <v>86</v>
      </c>
      <c r="D20" s="72"/>
      <c r="E20" s="73"/>
      <c r="F20" s="74"/>
      <c r="G20" s="74"/>
      <c r="H20" s="75"/>
      <c r="I20" s="75"/>
      <c r="J20" s="75"/>
      <c r="K20" s="76"/>
      <c r="L20" s="1"/>
      <c r="M20" s="1"/>
      <c r="N20" s="1"/>
    </row>
    <row r="21" spans="1:17" ht="20.25" customHeight="1">
      <c r="A21" s="228" t="s">
        <v>66</v>
      </c>
      <c r="B21" s="228"/>
      <c r="C21" s="77" t="s">
        <v>9</v>
      </c>
      <c r="D21" s="227" t="s">
        <v>69</v>
      </c>
      <c r="E21" s="78"/>
      <c r="F21" s="79">
        <v>15000</v>
      </c>
      <c r="G21" s="79">
        <v>11813</v>
      </c>
      <c r="H21" s="80"/>
      <c r="I21" s="80"/>
      <c r="J21" s="81" t="s">
        <v>113</v>
      </c>
      <c r="K21" s="54"/>
      <c r="L21" s="55"/>
      <c r="M21" s="1"/>
      <c r="N21" s="1"/>
      <c r="O21" s="1"/>
      <c r="P21" s="1"/>
    </row>
    <row r="22" spans="1:17" ht="23.25" customHeight="1">
      <c r="A22" s="228"/>
      <c r="B22" s="228"/>
      <c r="C22" s="82"/>
      <c r="D22" s="227"/>
      <c r="E22" s="73"/>
      <c r="F22" s="83"/>
      <c r="G22" s="61">
        <f>G21/F21</f>
        <v>0.78753333333333331</v>
      </c>
      <c r="H22" s="84"/>
      <c r="I22" s="85"/>
      <c r="J22" s="75"/>
      <c r="K22" s="160" t="s">
        <v>126</v>
      </c>
      <c r="L22" s="1"/>
      <c r="M22" s="1"/>
      <c r="N22" s="1"/>
      <c r="O22" s="1"/>
    </row>
    <row r="23" spans="1:17" ht="10.5" customHeight="1">
      <c r="A23" s="228"/>
      <c r="B23" s="228"/>
      <c r="C23" s="77" t="s">
        <v>68</v>
      </c>
      <c r="D23" s="87"/>
      <c r="E23" s="73"/>
      <c r="F23" s="83"/>
      <c r="G23" s="83"/>
      <c r="H23" s="75"/>
      <c r="I23" s="85"/>
      <c r="J23" s="75"/>
      <c r="K23" s="159">
        <f>(G21-F21)/F21</f>
        <v>-0.21246666666666666</v>
      </c>
      <c r="L23" s="1"/>
      <c r="M23" s="1"/>
      <c r="N23" s="1"/>
      <c r="O23" s="1"/>
      <c r="P23" s="1"/>
    </row>
    <row r="24" spans="1:17" s="3" customFormat="1" ht="11.25" hidden="1" customHeight="1">
      <c r="A24" s="228"/>
      <c r="B24" s="228"/>
      <c r="C24" s="88"/>
      <c r="D24" s="89"/>
      <c r="E24" s="90"/>
      <c r="F24" s="91"/>
      <c r="G24" s="91"/>
      <c r="H24" s="92"/>
      <c r="I24" s="92"/>
      <c r="J24" s="92"/>
      <c r="K24" s="93"/>
      <c r="L24" s="4"/>
      <c r="M24" s="4"/>
      <c r="N24" s="4"/>
      <c r="O24" s="4"/>
      <c r="P24" s="4"/>
    </row>
    <row r="25" spans="1:17" s="3" customFormat="1" ht="15" hidden="1" customHeight="1">
      <c r="A25" s="228"/>
      <c r="B25" s="228"/>
      <c r="C25" s="94"/>
      <c r="D25" s="95"/>
      <c r="E25" s="96"/>
      <c r="F25" s="97"/>
      <c r="G25" s="98"/>
      <c r="H25" s="97"/>
      <c r="I25" s="99"/>
      <c r="J25" s="100"/>
      <c r="K25" s="93"/>
      <c r="L25" s="4"/>
      <c r="M25" s="4"/>
      <c r="N25" s="4"/>
      <c r="P25" s="4"/>
    </row>
    <row r="26" spans="1:17" s="3" customFormat="1" ht="6" customHeight="1">
      <c r="A26" s="101"/>
      <c r="B26" s="101"/>
      <c r="C26" s="88"/>
      <c r="D26" s="89"/>
      <c r="E26" s="91"/>
      <c r="F26" s="91"/>
      <c r="G26" s="91"/>
      <c r="H26" s="91"/>
      <c r="I26" s="92"/>
      <c r="J26" s="92"/>
      <c r="K26" s="93"/>
      <c r="L26" s="4"/>
      <c r="M26" s="4"/>
      <c r="N26" s="4"/>
      <c r="P26" s="4"/>
    </row>
    <row r="27" spans="1:17" ht="11.25" customHeight="1">
      <c r="A27" s="70" t="s">
        <v>53</v>
      </c>
      <c r="B27" s="70"/>
      <c r="C27" s="71" t="s">
        <v>86</v>
      </c>
      <c r="D27" s="72"/>
      <c r="E27" s="83"/>
      <c r="F27" s="80"/>
      <c r="G27" s="74"/>
      <c r="H27" s="75"/>
      <c r="I27" s="75"/>
      <c r="J27" s="75"/>
      <c r="K27" s="76"/>
      <c r="L27" s="1"/>
      <c r="M27" s="1"/>
      <c r="N27" s="1"/>
      <c r="O27" s="57"/>
    </row>
    <row r="28" spans="1:17" ht="20.25" customHeight="1">
      <c r="A28" s="228" t="s">
        <v>67</v>
      </c>
      <c r="B28" s="229"/>
      <c r="C28" s="77" t="s">
        <v>97</v>
      </c>
      <c r="D28" s="227" t="s">
        <v>95</v>
      </c>
      <c r="E28" s="102"/>
      <c r="F28" s="80"/>
      <c r="G28" s="80"/>
      <c r="H28" s="75"/>
      <c r="I28" s="75"/>
      <c r="J28" s="81"/>
      <c r="K28" s="23"/>
      <c r="L28" s="1"/>
      <c r="M28" s="1"/>
      <c r="N28" s="1"/>
      <c r="O28" s="5"/>
      <c r="P28" s="5"/>
      <c r="Q28"/>
    </row>
    <row r="29" spans="1:17" ht="23.25" customHeight="1">
      <c r="A29" s="228"/>
      <c r="B29" s="229"/>
      <c r="C29" s="82"/>
      <c r="D29" s="227"/>
      <c r="E29" s="78"/>
      <c r="F29" s="103">
        <v>5</v>
      </c>
      <c r="G29" s="104">
        <v>7</v>
      </c>
      <c r="H29" s="81" t="s">
        <v>113</v>
      </c>
      <c r="I29" s="80"/>
      <c r="J29" s="80"/>
      <c r="K29" s="105" t="s">
        <v>114</v>
      </c>
      <c r="L29" s="56"/>
      <c r="M29" s="1"/>
      <c r="N29" s="1"/>
      <c r="O29" s="1"/>
      <c r="P29" s="1"/>
    </row>
    <row r="30" spans="1:17" ht="12" customHeight="1">
      <c r="A30" s="228"/>
      <c r="B30" s="229"/>
      <c r="C30" s="77" t="s">
        <v>68</v>
      </c>
      <c r="D30" s="106"/>
      <c r="E30" s="83"/>
      <c r="F30" s="83"/>
      <c r="G30" s="107">
        <v>1.4</v>
      </c>
      <c r="H30" s="75"/>
      <c r="I30" s="84"/>
      <c r="J30" s="75"/>
      <c r="K30" s="108">
        <v>0.4</v>
      </c>
      <c r="L30" s="1"/>
      <c r="M30" s="1"/>
      <c r="N30" s="1"/>
      <c r="O30" s="1"/>
      <c r="P30" s="1"/>
    </row>
    <row r="31" spans="1:17" ht="135" customHeight="1">
      <c r="A31" s="109"/>
      <c r="B31" s="109"/>
      <c r="C31" s="109"/>
      <c r="D31" s="110"/>
      <c r="E31" s="111"/>
      <c r="F31" s="91"/>
      <c r="G31" s="91"/>
      <c r="H31" s="92"/>
      <c r="I31" s="92"/>
      <c r="J31" s="92"/>
      <c r="K31" s="112"/>
    </row>
    <row r="32" spans="1:17" ht="21" hidden="1" customHeight="1">
      <c r="A32" s="109"/>
      <c r="B32" s="109"/>
      <c r="C32" s="109"/>
      <c r="D32" s="110"/>
      <c r="E32" s="111"/>
      <c r="F32" s="91"/>
      <c r="G32" s="91"/>
      <c r="H32" s="92"/>
      <c r="I32" s="92"/>
      <c r="J32" s="92"/>
      <c r="K32" s="112"/>
    </row>
    <row r="33" spans="1:18" s="22" customFormat="1" ht="12.75">
      <c r="A33" s="28" t="s">
        <v>33</v>
      </c>
      <c r="B33" s="26"/>
      <c r="C33" s="26"/>
      <c r="D33" s="26" t="s">
        <v>84</v>
      </c>
      <c r="E33" s="26"/>
      <c r="F33" s="29"/>
      <c r="G33" s="62">
        <v>1.3856999999999999</v>
      </c>
      <c r="H33" s="26" t="s">
        <v>113</v>
      </c>
      <c r="I33" s="26"/>
      <c r="J33" s="26"/>
      <c r="K33" s="30"/>
    </row>
    <row r="34" spans="1:18" ht="12.75">
      <c r="A34" s="20"/>
      <c r="B34" s="20"/>
      <c r="C34" s="20"/>
      <c r="D34" s="20"/>
      <c r="E34" s="20"/>
      <c r="F34" s="113"/>
      <c r="G34" s="113"/>
      <c r="H34" s="113"/>
      <c r="I34" s="113"/>
      <c r="J34" s="113"/>
      <c r="K34" s="22"/>
    </row>
    <row r="35" spans="1:18" ht="15" customHeight="1">
      <c r="A35" s="70" t="s">
        <v>63</v>
      </c>
      <c r="B35" s="70"/>
      <c r="C35" s="71" t="s">
        <v>86</v>
      </c>
      <c r="D35" s="72"/>
      <c r="E35" s="73"/>
      <c r="F35" s="74"/>
      <c r="G35" s="74"/>
      <c r="H35" s="75"/>
      <c r="I35" s="75"/>
      <c r="J35" s="75"/>
      <c r="K35" s="76"/>
      <c r="L35" s="1"/>
      <c r="M35" s="1"/>
      <c r="N35" s="1"/>
    </row>
    <row r="36" spans="1:18" ht="22.5" customHeight="1">
      <c r="A36" s="228" t="s">
        <v>112</v>
      </c>
      <c r="B36" s="228"/>
      <c r="C36" s="77" t="s">
        <v>22</v>
      </c>
      <c r="D36" s="227" t="s">
        <v>80</v>
      </c>
      <c r="E36" s="78"/>
      <c r="F36" s="114"/>
      <c r="G36" s="114"/>
      <c r="H36" s="80"/>
      <c r="I36" s="75"/>
      <c r="J36" s="75"/>
      <c r="K36" s="86" t="s">
        <v>114</v>
      </c>
      <c r="L36" s="1"/>
      <c r="M36" s="1"/>
      <c r="N36" s="1"/>
      <c r="O36" s="1"/>
      <c r="P36" s="1"/>
    </row>
    <row r="37" spans="1:18" ht="22.5" customHeight="1">
      <c r="A37" s="228"/>
      <c r="B37" s="228"/>
      <c r="C37" s="82"/>
      <c r="D37" s="227"/>
      <c r="E37" s="73"/>
      <c r="F37" s="115">
        <v>35</v>
      </c>
      <c r="G37" s="116">
        <v>8</v>
      </c>
      <c r="H37" s="84" t="s">
        <v>113</v>
      </c>
      <c r="I37" s="81"/>
      <c r="J37" s="75"/>
      <c r="K37" s="117"/>
      <c r="L37" s="55"/>
      <c r="M37" s="1"/>
      <c r="N37" s="1"/>
      <c r="O37" s="1"/>
    </row>
    <row r="38" spans="1:18" ht="32.25" customHeight="1">
      <c r="A38" s="228"/>
      <c r="B38" s="228"/>
      <c r="C38" s="77" t="s">
        <v>68</v>
      </c>
      <c r="D38" s="87"/>
      <c r="E38" s="73"/>
      <c r="F38" s="83"/>
      <c r="G38" s="118">
        <v>1.7714000000000001</v>
      </c>
      <c r="H38" s="75"/>
      <c r="I38" s="75"/>
      <c r="J38" s="75"/>
      <c r="K38" s="119">
        <v>0.77141999999999999</v>
      </c>
      <c r="L38" s="1"/>
      <c r="M38" s="1"/>
      <c r="N38" s="1"/>
      <c r="O38" s="1"/>
      <c r="P38" s="55"/>
    </row>
    <row r="39" spans="1:18" s="3" customFormat="1" ht="7.5" customHeight="1">
      <c r="A39" s="101"/>
      <c r="B39" s="101"/>
      <c r="C39" s="88"/>
      <c r="D39" s="89"/>
      <c r="E39" s="91"/>
      <c r="F39" s="91"/>
      <c r="G39" s="91"/>
      <c r="H39" s="91"/>
      <c r="I39" s="92"/>
      <c r="J39" s="92"/>
      <c r="K39" s="93"/>
      <c r="L39" s="4"/>
      <c r="M39" s="4"/>
      <c r="N39" s="4"/>
      <c r="P39" s="4"/>
    </row>
    <row r="40" spans="1:18" ht="12" customHeight="1">
      <c r="A40" s="70" t="s">
        <v>64</v>
      </c>
      <c r="B40" s="70"/>
      <c r="C40" s="71" t="s">
        <v>86</v>
      </c>
      <c r="D40" s="72"/>
      <c r="E40" s="120"/>
      <c r="F40" s="74"/>
      <c r="G40" s="74"/>
      <c r="H40" s="75"/>
      <c r="I40" s="75"/>
      <c r="J40" s="75"/>
      <c r="K40" s="76"/>
      <c r="L40" s="1"/>
      <c r="M40" s="1"/>
      <c r="N40" s="1"/>
    </row>
    <row r="41" spans="1:18" ht="12" customHeight="1">
      <c r="A41" s="228" t="s">
        <v>117</v>
      </c>
      <c r="B41" s="229"/>
      <c r="C41" s="77" t="s">
        <v>23</v>
      </c>
      <c r="D41" s="227" t="s">
        <v>79</v>
      </c>
      <c r="E41" s="83"/>
      <c r="F41" s="83"/>
      <c r="G41" s="83"/>
      <c r="H41" s="75"/>
      <c r="I41" s="75"/>
      <c r="J41" s="75"/>
      <c r="K41" s="76"/>
      <c r="L41" s="1"/>
      <c r="M41" s="1"/>
      <c r="N41" s="1"/>
      <c r="O41"/>
      <c r="P41" s="5"/>
      <c r="Q41" s="5"/>
      <c r="R41"/>
    </row>
    <row r="42" spans="1:18" ht="32.25" customHeight="1">
      <c r="A42" s="228"/>
      <c r="B42" s="229"/>
      <c r="C42" s="82"/>
      <c r="D42" s="227"/>
      <c r="E42" s="121"/>
      <c r="F42" s="115">
        <v>7</v>
      </c>
      <c r="G42" s="79">
        <v>7</v>
      </c>
      <c r="H42" s="80"/>
      <c r="I42" s="80" t="s">
        <v>113</v>
      </c>
      <c r="J42" s="122"/>
      <c r="K42" s="123" t="s">
        <v>115</v>
      </c>
      <c r="L42" s="56"/>
      <c r="M42" s="1"/>
      <c r="N42" s="1"/>
      <c r="O42" s="1"/>
      <c r="P42" s="1"/>
      <c r="Q42" s="1"/>
    </row>
    <row r="43" spans="1:18" ht="32.25" customHeight="1">
      <c r="A43" s="228"/>
      <c r="B43" s="229"/>
      <c r="C43" s="124" t="s">
        <v>68</v>
      </c>
      <c r="D43" s="106"/>
      <c r="E43" s="83"/>
      <c r="F43" s="83"/>
      <c r="G43" s="107">
        <v>1</v>
      </c>
      <c r="H43" s="75"/>
      <c r="I43" s="75"/>
      <c r="J43" s="84"/>
      <c r="K43" s="108"/>
      <c r="L43" s="1"/>
      <c r="M43" s="1"/>
      <c r="N43" s="1"/>
      <c r="O43" s="1"/>
      <c r="P43" s="1"/>
      <c r="Q43" s="1"/>
    </row>
    <row r="44" spans="1:18" ht="162.75" customHeight="1">
      <c r="A44" s="109"/>
      <c r="B44" s="109"/>
      <c r="C44" s="109"/>
      <c r="D44" s="110"/>
      <c r="E44" s="111"/>
      <c r="F44" s="91"/>
      <c r="G44" s="91"/>
      <c r="H44" s="92"/>
      <c r="I44" s="92"/>
      <c r="J44" s="92"/>
      <c r="K44" s="112"/>
    </row>
    <row r="45" spans="1:18" ht="12.75" customHeight="1">
      <c r="A45" s="109"/>
      <c r="B45" s="109"/>
      <c r="C45" s="109"/>
      <c r="D45" s="110"/>
      <c r="E45" s="111"/>
      <c r="F45" s="91"/>
      <c r="G45" s="91"/>
      <c r="H45" s="92"/>
      <c r="I45" s="92"/>
      <c r="J45" s="92"/>
      <c r="K45" s="112"/>
    </row>
    <row r="46" spans="1:18" s="20" customFormat="1" ht="12.75">
      <c r="A46" s="31" t="s">
        <v>8</v>
      </c>
      <c r="B46" s="31"/>
      <c r="C46" s="31"/>
      <c r="D46" s="31" t="s">
        <v>85</v>
      </c>
      <c r="E46" s="31"/>
      <c r="F46" s="29"/>
      <c r="G46" s="62">
        <v>1.325</v>
      </c>
      <c r="H46" s="26" t="s">
        <v>113</v>
      </c>
      <c r="I46" s="26"/>
      <c r="J46" s="26"/>
      <c r="K46" s="30"/>
    </row>
    <row r="47" spans="1:18" ht="12.75">
      <c r="A47" s="109"/>
      <c r="B47" s="109"/>
      <c r="C47" s="109"/>
      <c r="D47" s="110"/>
      <c r="E47" s="91"/>
      <c r="F47" s="91"/>
      <c r="G47" s="91"/>
      <c r="H47" s="92"/>
      <c r="I47" s="92"/>
      <c r="J47" s="92"/>
      <c r="K47" s="112"/>
    </row>
    <row r="48" spans="1:18" ht="12.75">
      <c r="A48" s="70" t="s">
        <v>65</v>
      </c>
      <c r="B48" s="70"/>
      <c r="C48" s="71" t="s">
        <v>86</v>
      </c>
      <c r="D48" s="72"/>
      <c r="E48" s="83"/>
      <c r="F48" s="74"/>
      <c r="G48" s="74"/>
      <c r="H48" s="75"/>
      <c r="I48" s="75"/>
      <c r="J48" s="75"/>
      <c r="K48" s="76"/>
      <c r="L48" s="1"/>
      <c r="M48" s="1"/>
      <c r="N48" s="1"/>
    </row>
    <row r="49" spans="1:17" ht="22.5" customHeight="1">
      <c r="A49" s="228" t="s">
        <v>98</v>
      </c>
      <c r="B49" s="229"/>
      <c r="C49" s="77" t="s">
        <v>24</v>
      </c>
      <c r="D49" s="227" t="s">
        <v>99</v>
      </c>
      <c r="E49" s="78"/>
      <c r="F49" s="79"/>
      <c r="G49" s="114"/>
      <c r="H49" s="80"/>
      <c r="I49" s="75"/>
      <c r="J49" s="81"/>
      <c r="K49" s="123" t="s">
        <v>114</v>
      </c>
      <c r="L49" s="56"/>
      <c r="M49" s="1"/>
      <c r="N49" s="1"/>
      <c r="O49" s="1"/>
      <c r="P49" s="1"/>
    </row>
    <row r="50" spans="1:17" ht="22.5" customHeight="1">
      <c r="A50" s="228"/>
      <c r="B50" s="229"/>
      <c r="C50" s="82"/>
      <c r="D50" s="227"/>
      <c r="E50" s="73"/>
      <c r="F50" s="116">
        <v>3</v>
      </c>
      <c r="G50" s="116">
        <v>3.18</v>
      </c>
      <c r="H50" s="84" t="s">
        <v>113</v>
      </c>
      <c r="I50" s="75"/>
      <c r="J50" s="81"/>
      <c r="K50" s="117"/>
      <c r="L50" s="1"/>
      <c r="M50" s="1"/>
      <c r="N50" s="1"/>
      <c r="O50" s="1"/>
    </row>
    <row r="51" spans="1:17" ht="24" customHeight="1">
      <c r="A51" s="228"/>
      <c r="B51" s="229"/>
      <c r="C51" s="77" t="s">
        <v>68</v>
      </c>
      <c r="D51" s="87"/>
      <c r="E51" s="73"/>
      <c r="F51" s="125"/>
      <c r="G51" s="126">
        <v>1.06</v>
      </c>
      <c r="H51" s="75"/>
      <c r="I51" s="75"/>
      <c r="J51" s="75"/>
      <c r="K51" s="108">
        <v>0.06</v>
      </c>
      <c r="L51" s="1"/>
      <c r="M51" s="1"/>
      <c r="N51" s="1"/>
      <c r="O51" s="1"/>
      <c r="P51" s="1"/>
    </row>
    <row r="52" spans="1:17" s="3" customFormat="1" ht="12.75" customHeight="1">
      <c r="A52" s="101"/>
      <c r="B52" s="101"/>
      <c r="C52" s="88"/>
      <c r="D52" s="89"/>
      <c r="E52" s="91"/>
      <c r="F52" s="91"/>
      <c r="G52" s="91"/>
      <c r="H52" s="91"/>
      <c r="I52" s="92"/>
      <c r="J52" s="92"/>
      <c r="K52" s="93"/>
      <c r="L52" s="4"/>
      <c r="M52" s="4"/>
      <c r="N52" s="4"/>
      <c r="P52" s="4"/>
    </row>
    <row r="53" spans="1:17" ht="12.75">
      <c r="A53" s="70" t="s">
        <v>109</v>
      </c>
      <c r="B53" s="70"/>
      <c r="C53" s="71" t="s">
        <v>86</v>
      </c>
      <c r="D53" s="72"/>
      <c r="E53" s="83"/>
      <c r="F53" s="74"/>
      <c r="G53" s="74"/>
      <c r="H53" s="75"/>
      <c r="I53" s="75"/>
      <c r="J53" s="75"/>
      <c r="K53" s="76"/>
      <c r="L53" s="1"/>
      <c r="M53" s="1"/>
      <c r="N53" s="1"/>
    </row>
    <row r="54" spans="1:17" ht="22.5" customHeight="1">
      <c r="A54" s="228" t="s">
        <v>106</v>
      </c>
      <c r="B54" s="229"/>
      <c r="C54" s="77" t="s">
        <v>34</v>
      </c>
      <c r="D54" s="227" t="s">
        <v>107</v>
      </c>
      <c r="E54" s="78"/>
      <c r="F54" s="79"/>
      <c r="G54" s="114"/>
      <c r="H54" s="80"/>
      <c r="I54" s="75"/>
      <c r="J54" s="81"/>
      <c r="K54" s="123" t="s">
        <v>114</v>
      </c>
      <c r="L54" s="1"/>
      <c r="M54" s="1"/>
      <c r="N54" s="1"/>
      <c r="O54" s="1"/>
      <c r="P54" s="55"/>
    </row>
    <row r="55" spans="1:17" ht="22.5" customHeight="1">
      <c r="A55" s="228"/>
      <c r="B55" s="229"/>
      <c r="C55" s="82"/>
      <c r="D55" s="227"/>
      <c r="E55" s="73"/>
      <c r="F55" s="116">
        <v>3</v>
      </c>
      <c r="G55" s="116">
        <v>4.7699999999999996</v>
      </c>
      <c r="H55" s="84" t="s">
        <v>113</v>
      </c>
      <c r="I55" s="75"/>
      <c r="J55" s="81"/>
      <c r="K55" s="117"/>
      <c r="L55" s="56"/>
      <c r="M55" s="1"/>
      <c r="N55" s="1"/>
      <c r="O55" s="1"/>
    </row>
    <row r="56" spans="1:17" ht="48.75" customHeight="1">
      <c r="A56" s="228"/>
      <c r="B56" s="229"/>
      <c r="C56" s="77" t="s">
        <v>68</v>
      </c>
      <c r="D56" s="87"/>
      <c r="E56" s="73"/>
      <c r="F56" s="125"/>
      <c r="G56" s="126">
        <v>1.59</v>
      </c>
      <c r="H56" s="75"/>
      <c r="I56" s="75"/>
      <c r="J56" s="75"/>
      <c r="K56" s="108">
        <v>0.59</v>
      </c>
      <c r="L56" s="1"/>
      <c r="M56" s="1"/>
      <c r="N56" s="1"/>
      <c r="O56" s="1"/>
      <c r="P56" s="1"/>
    </row>
    <row r="57" spans="1:17" ht="180" customHeight="1">
      <c r="A57" s="127"/>
      <c r="B57" s="127"/>
      <c r="C57" s="88"/>
      <c r="D57" s="89"/>
      <c r="E57" s="90"/>
      <c r="F57" s="128"/>
      <c r="G57" s="129"/>
      <c r="H57" s="92"/>
      <c r="I57" s="92"/>
      <c r="J57" s="92"/>
      <c r="K57" s="130"/>
      <c r="L57" s="1"/>
      <c r="M57" s="1"/>
      <c r="N57" s="1"/>
      <c r="O57" s="1"/>
      <c r="P57" s="1"/>
    </row>
    <row r="58" spans="1:17" ht="13.5" customHeight="1">
      <c r="A58" s="238" t="s">
        <v>111</v>
      </c>
      <c r="B58" s="238"/>
      <c r="C58" s="238"/>
      <c r="D58" s="238"/>
      <c r="E58" s="238"/>
      <c r="F58" s="238"/>
      <c r="G58" s="238"/>
      <c r="H58" s="238"/>
      <c r="I58" s="238"/>
      <c r="J58" s="238"/>
      <c r="K58" s="238"/>
    </row>
    <row r="59" spans="1:17" ht="11.25" customHeight="1">
      <c r="A59" s="196" t="s">
        <v>11</v>
      </c>
      <c r="B59" s="196"/>
      <c r="C59" s="196"/>
      <c r="D59" s="196"/>
      <c r="E59" s="196"/>
      <c r="F59" s="196"/>
      <c r="G59" s="196"/>
      <c r="H59" s="196"/>
      <c r="I59" s="196"/>
      <c r="J59" s="196"/>
      <c r="K59" s="196"/>
      <c r="L59"/>
      <c r="M59" s="1"/>
      <c r="N59" s="1"/>
      <c r="O59" s="1"/>
    </row>
    <row r="60" spans="1:17" ht="12" customHeight="1">
      <c r="A60" s="131"/>
      <c r="B60" s="131"/>
      <c r="C60" s="131"/>
      <c r="D60" s="131"/>
      <c r="E60" s="131"/>
      <c r="F60" s="131"/>
      <c r="G60" s="131"/>
      <c r="H60" s="131"/>
      <c r="I60" s="131"/>
      <c r="J60" s="132"/>
      <c r="K60" s="132"/>
      <c r="L60"/>
      <c r="M60" s="33"/>
      <c r="N60" s="1"/>
      <c r="O60" s="1"/>
    </row>
    <row r="61" spans="1:17" ht="15" customHeight="1">
      <c r="A61" s="17" t="s">
        <v>12</v>
      </c>
      <c r="B61" s="10"/>
      <c r="C61" s="11"/>
      <c r="D61" s="12" t="s">
        <v>13</v>
      </c>
      <c r="E61" s="197" t="s">
        <v>14</v>
      </c>
      <c r="F61" s="198"/>
      <c r="G61" s="199"/>
      <c r="H61" s="197" t="s">
        <v>15</v>
      </c>
      <c r="I61" s="198"/>
      <c r="J61" s="199"/>
      <c r="K61" s="32" t="s">
        <v>16</v>
      </c>
      <c r="L61"/>
      <c r="M61" s="2">
        <v>3</v>
      </c>
      <c r="N61" s="6"/>
      <c r="O61" s="1"/>
      <c r="P61" s="1"/>
      <c r="Q61" s="1"/>
    </row>
    <row r="62" spans="1:17" ht="15" customHeight="1">
      <c r="A62" s="133" t="s">
        <v>17</v>
      </c>
      <c r="B62" s="134"/>
      <c r="C62" s="135"/>
      <c r="D62" s="136" t="s">
        <v>74</v>
      </c>
      <c r="E62" s="224">
        <v>20</v>
      </c>
      <c r="F62" s="225"/>
      <c r="G62" s="226"/>
      <c r="H62" s="224">
        <v>20</v>
      </c>
      <c r="I62" s="225"/>
      <c r="J62" s="226"/>
      <c r="K62" s="137">
        <v>0</v>
      </c>
      <c r="L62"/>
      <c r="N62" s="6"/>
      <c r="O62" s="1"/>
      <c r="P62" s="1"/>
      <c r="Q62" s="1"/>
    </row>
    <row r="63" spans="1:17" ht="15">
      <c r="A63" s="133" t="s">
        <v>104</v>
      </c>
      <c r="B63" s="134"/>
      <c r="C63" s="135"/>
      <c r="D63" s="136" t="s">
        <v>105</v>
      </c>
      <c r="E63" s="200">
        <v>16</v>
      </c>
      <c r="F63" s="201"/>
      <c r="G63" s="202"/>
      <c r="H63" s="63"/>
      <c r="I63" s="138">
        <v>15.29</v>
      </c>
      <c r="J63" s="64"/>
      <c r="K63" s="139">
        <v>0.71</v>
      </c>
      <c r="M63" s="2">
        <v>40</v>
      </c>
      <c r="N63" s="7"/>
      <c r="O63" s="1"/>
      <c r="P63" s="1"/>
      <c r="Q63" s="1"/>
    </row>
    <row r="64" spans="1:17" ht="15">
      <c r="A64" s="133" t="s">
        <v>37</v>
      </c>
      <c r="B64" s="134"/>
      <c r="C64" s="135"/>
      <c r="D64" s="136" t="s">
        <v>75</v>
      </c>
      <c r="E64" s="200">
        <v>180</v>
      </c>
      <c r="F64" s="201"/>
      <c r="G64" s="202"/>
      <c r="H64" s="200">
        <v>172.66</v>
      </c>
      <c r="I64" s="201"/>
      <c r="J64" s="202"/>
      <c r="K64" s="137">
        <v>7</v>
      </c>
      <c r="M64" s="2">
        <v>24</v>
      </c>
      <c r="N64" s="7"/>
      <c r="O64" s="1"/>
      <c r="P64" s="1"/>
      <c r="Q64" s="1"/>
    </row>
    <row r="65" spans="1:17" ht="15">
      <c r="A65" s="140" t="s">
        <v>71</v>
      </c>
      <c r="B65" s="141"/>
      <c r="C65" s="142"/>
      <c r="D65" s="136" t="s">
        <v>76</v>
      </c>
      <c r="E65" s="200">
        <v>18</v>
      </c>
      <c r="F65" s="201"/>
      <c r="G65" s="202"/>
      <c r="H65" s="203">
        <v>15.06</v>
      </c>
      <c r="I65" s="204"/>
      <c r="J65" s="205"/>
      <c r="K65" s="139">
        <v>2.94</v>
      </c>
      <c r="M65" s="2">
        <v>36</v>
      </c>
      <c r="N65" s="7"/>
      <c r="O65" s="1"/>
      <c r="P65" s="1"/>
      <c r="Q65" s="1"/>
    </row>
    <row r="66" spans="1:17" ht="15">
      <c r="A66" s="140" t="s">
        <v>72</v>
      </c>
      <c r="B66" s="141"/>
      <c r="C66" s="142"/>
      <c r="D66" s="136" t="s">
        <v>77</v>
      </c>
      <c r="E66" s="200">
        <v>152</v>
      </c>
      <c r="F66" s="201"/>
      <c r="G66" s="202"/>
      <c r="H66" s="206">
        <v>145.55000000000001</v>
      </c>
      <c r="I66" s="207"/>
      <c r="J66" s="208"/>
      <c r="K66" s="139">
        <v>6.45</v>
      </c>
      <c r="M66" s="2">
        <v>9</v>
      </c>
      <c r="N66" s="7"/>
    </row>
    <row r="67" spans="1:17" ht="15">
      <c r="A67" s="140" t="s">
        <v>73</v>
      </c>
      <c r="B67" s="141"/>
      <c r="C67" s="142"/>
      <c r="D67" s="136" t="s">
        <v>78</v>
      </c>
      <c r="E67" s="200">
        <v>20</v>
      </c>
      <c r="F67" s="201"/>
      <c r="G67" s="202"/>
      <c r="H67" s="200">
        <v>20</v>
      </c>
      <c r="I67" s="201"/>
      <c r="J67" s="202"/>
      <c r="K67" s="137">
        <v>0</v>
      </c>
      <c r="M67" s="2">
        <v>16</v>
      </c>
      <c r="N67" s="7"/>
    </row>
    <row r="68" spans="1:17" ht="0.75" customHeight="1">
      <c r="A68" s="143"/>
      <c r="B68" s="8"/>
      <c r="C68" s="9"/>
      <c r="D68" s="144"/>
      <c r="E68" s="200"/>
      <c r="F68" s="201"/>
      <c r="G68" s="202"/>
      <c r="H68" s="200"/>
      <c r="I68" s="201"/>
      <c r="J68" s="202"/>
      <c r="K68" s="145"/>
      <c r="M68" s="2">
        <f>SUM(M61:M67)</f>
        <v>128</v>
      </c>
      <c r="N68" s="6"/>
    </row>
    <row r="69" spans="1:17" ht="12.75">
      <c r="A69" s="209" t="s">
        <v>25</v>
      </c>
      <c r="B69" s="209"/>
      <c r="C69" s="210"/>
      <c r="D69" s="146"/>
      <c r="E69" s="201">
        <f>SUM(E62:G68)</f>
        <v>406</v>
      </c>
      <c r="F69" s="201"/>
      <c r="G69" s="202"/>
      <c r="H69" s="200">
        <f>SUM(H62:J67)</f>
        <v>388.56</v>
      </c>
      <c r="I69" s="201"/>
      <c r="J69" s="202"/>
      <c r="K69" s="145">
        <v>17</v>
      </c>
    </row>
    <row r="70" spans="1:17" ht="148.5" customHeight="1">
      <c r="A70" s="147"/>
      <c r="B70" s="147"/>
      <c r="C70" s="148"/>
      <c r="D70" s="16"/>
      <c r="E70" s="14"/>
      <c r="F70" s="14"/>
      <c r="G70" s="14"/>
      <c r="H70" s="148"/>
      <c r="I70" s="15"/>
      <c r="J70" s="132"/>
      <c r="K70" s="132"/>
    </row>
    <row r="71" spans="1:17" ht="15" customHeight="1">
      <c r="A71" s="213" t="s">
        <v>26</v>
      </c>
      <c r="B71" s="213"/>
      <c r="C71" s="213"/>
      <c r="D71" s="214"/>
      <c r="E71" s="197" t="s">
        <v>18</v>
      </c>
      <c r="F71" s="198"/>
      <c r="G71" s="199"/>
      <c r="H71" s="197" t="s">
        <v>19</v>
      </c>
      <c r="I71" s="199"/>
      <c r="J71" s="197" t="s">
        <v>16</v>
      </c>
      <c r="K71" s="198"/>
    </row>
    <row r="72" spans="1:17" ht="15" customHeight="1">
      <c r="A72" s="211" t="s">
        <v>20</v>
      </c>
      <c r="B72" s="211"/>
      <c r="C72" s="211"/>
      <c r="D72" s="212"/>
      <c r="E72" s="215">
        <v>953116</v>
      </c>
      <c r="F72" s="216"/>
      <c r="G72" s="217"/>
      <c r="H72" s="222">
        <v>954637.99</v>
      </c>
      <c r="I72" s="223"/>
      <c r="J72" s="220">
        <f>E72-H72</f>
        <v>-1521.9899999999907</v>
      </c>
      <c r="K72" s="221"/>
    </row>
    <row r="73" spans="1:17" ht="15" customHeight="1">
      <c r="A73" s="191" t="s">
        <v>44</v>
      </c>
      <c r="B73" s="191"/>
      <c r="C73" s="191"/>
      <c r="D73" s="192"/>
      <c r="E73" s="193">
        <v>1149450</v>
      </c>
      <c r="F73" s="194"/>
      <c r="G73" s="195"/>
      <c r="H73" s="218">
        <v>1035393.94</v>
      </c>
      <c r="I73" s="219"/>
      <c r="J73" s="220">
        <f>E73-H73</f>
        <v>114056.06000000006</v>
      </c>
      <c r="K73" s="221"/>
    </row>
    <row r="74" spans="1:17" ht="172.5" customHeight="1">
      <c r="A74" s="13"/>
      <c r="B74" s="13"/>
      <c r="C74" s="148"/>
      <c r="D74" s="16"/>
      <c r="E74" s="14"/>
      <c r="F74" s="14"/>
      <c r="G74" s="14"/>
      <c r="H74" s="148"/>
      <c r="I74" s="15"/>
      <c r="J74" s="132"/>
      <c r="K74" s="132"/>
    </row>
    <row r="75" spans="1:17" ht="18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</row>
    <row r="76" spans="1:17" ht="12.75">
      <c r="A76" s="20"/>
      <c r="B76" s="20"/>
      <c r="C76" s="20"/>
      <c r="D76" s="20"/>
      <c r="E76" s="51" t="s">
        <v>87</v>
      </c>
      <c r="F76" s="51" t="s">
        <v>88</v>
      </c>
      <c r="G76" s="51" t="s">
        <v>89</v>
      </c>
      <c r="H76" s="20"/>
      <c r="I76" s="20"/>
      <c r="J76" s="20"/>
      <c r="K76" s="20"/>
    </row>
    <row r="77" spans="1:17" ht="18.75" customHeight="1">
      <c r="A77" s="20"/>
      <c r="B77" s="20"/>
      <c r="C77" s="20"/>
      <c r="D77" s="20"/>
      <c r="E77" s="52" t="s">
        <v>90</v>
      </c>
      <c r="F77" s="53" t="s">
        <v>90</v>
      </c>
      <c r="G77" s="53" t="s">
        <v>90</v>
      </c>
      <c r="H77" s="20"/>
      <c r="I77" s="20"/>
      <c r="J77" s="20"/>
      <c r="K77" s="20"/>
    </row>
    <row r="78" spans="1:17" ht="27.75" customHeight="1">
      <c r="A78" s="20"/>
      <c r="B78" s="20"/>
      <c r="C78" s="20"/>
      <c r="D78" s="20"/>
      <c r="E78" s="58">
        <v>0.48000999999999999</v>
      </c>
      <c r="F78" s="59">
        <v>0.55427999999999999</v>
      </c>
      <c r="G78" s="59">
        <v>0.26500000000000001</v>
      </c>
      <c r="H78" s="20"/>
      <c r="I78" s="20"/>
      <c r="J78" s="20"/>
      <c r="K78" s="20"/>
    </row>
    <row r="79" spans="1:17" ht="199.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</row>
    <row r="80" spans="1:17" ht="13.5" thickBo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</row>
    <row r="81" spans="1:11" ht="13.5" thickBot="1">
      <c r="A81" s="20"/>
      <c r="B81" s="20"/>
      <c r="C81" s="20"/>
      <c r="D81" s="20"/>
      <c r="E81" s="188" t="s">
        <v>91</v>
      </c>
      <c r="F81" s="189"/>
      <c r="G81" s="190"/>
      <c r="H81" s="20"/>
      <c r="I81" s="20"/>
      <c r="J81" s="20"/>
      <c r="K81" s="20"/>
    </row>
    <row r="82" spans="1:11" ht="13.5" thickBot="1">
      <c r="A82" s="20"/>
      <c r="B82" s="20"/>
      <c r="C82" s="20"/>
      <c r="D82" s="20"/>
      <c r="E82" s="149" t="s">
        <v>92</v>
      </c>
      <c r="F82" s="150" t="s">
        <v>93</v>
      </c>
      <c r="G82" s="151" t="s">
        <v>94</v>
      </c>
      <c r="H82" s="20"/>
      <c r="I82" s="20"/>
      <c r="J82" s="20"/>
      <c r="K82" s="20"/>
    </row>
    <row r="83" spans="1:11" ht="12.75">
      <c r="A83" s="20"/>
      <c r="B83" s="20"/>
      <c r="C83" s="20"/>
      <c r="D83" s="20"/>
      <c r="E83" s="152">
        <v>1.2992900000000001</v>
      </c>
      <c r="F83" s="153"/>
      <c r="G83" s="154"/>
      <c r="H83" s="20"/>
      <c r="I83" s="20"/>
      <c r="J83" s="20"/>
      <c r="K83" s="20"/>
    </row>
    <row r="84" spans="1:11" ht="19.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</row>
    <row r="85" spans="1:11" ht="14.25" customHeight="1">
      <c r="A85" s="49"/>
      <c r="B85" s="49"/>
      <c r="C85" s="49"/>
      <c r="D85" s="49" t="s">
        <v>27</v>
      </c>
      <c r="E85" s="49"/>
      <c r="F85" s="155"/>
      <c r="G85" s="155"/>
      <c r="H85" s="20"/>
      <c r="I85" s="20"/>
      <c r="J85" s="20"/>
      <c r="K85" s="20"/>
    </row>
    <row r="86" spans="1:11" ht="15" customHeight="1">
      <c r="A86" s="20" t="s">
        <v>28</v>
      </c>
      <c r="B86" s="20"/>
      <c r="C86" s="20"/>
      <c r="D86" s="20"/>
      <c r="E86" s="20"/>
      <c r="F86" s="20"/>
      <c r="G86" s="20"/>
      <c r="H86" s="20"/>
      <c r="I86" s="20"/>
      <c r="J86" s="20"/>
      <c r="K86" s="20"/>
    </row>
    <row r="87" spans="1:11" ht="13.5" customHeight="1">
      <c r="A87" s="156" t="s">
        <v>29</v>
      </c>
      <c r="B87" s="50" t="s">
        <v>39</v>
      </c>
      <c r="C87" s="50"/>
      <c r="D87" s="157" t="s">
        <v>70</v>
      </c>
      <c r="E87" s="158"/>
      <c r="F87" s="158"/>
      <c r="G87" s="158"/>
      <c r="H87" s="20"/>
      <c r="I87" s="20"/>
      <c r="J87" s="20"/>
      <c r="K87" s="20"/>
    </row>
    <row r="88" spans="1:11" ht="13.5" customHeight="1">
      <c r="A88" s="156"/>
      <c r="B88" s="50"/>
      <c r="C88" s="50"/>
      <c r="D88" s="158"/>
      <c r="E88" s="158"/>
      <c r="F88" s="158"/>
      <c r="G88" s="158"/>
      <c r="H88" s="20"/>
      <c r="I88" s="20"/>
      <c r="J88" s="20"/>
      <c r="K88" s="20"/>
    </row>
    <row r="89" spans="1:11" ht="19.5" customHeight="1">
      <c r="A89" s="156" t="s">
        <v>30</v>
      </c>
      <c r="B89" s="50" t="s">
        <v>108</v>
      </c>
      <c r="C89" s="50"/>
      <c r="D89" s="157" t="s">
        <v>96</v>
      </c>
      <c r="E89" s="158"/>
      <c r="F89" s="158"/>
      <c r="G89" s="158"/>
      <c r="H89" s="20"/>
      <c r="I89" s="20"/>
      <c r="J89" s="20"/>
      <c r="K89" s="20"/>
    </row>
    <row r="90" spans="1:11" ht="17.25" customHeight="1">
      <c r="A90" s="156"/>
      <c r="B90" s="50"/>
      <c r="C90" s="50"/>
      <c r="D90" s="158"/>
      <c r="E90" s="158"/>
      <c r="F90" s="158"/>
      <c r="G90" s="158"/>
      <c r="H90" s="20"/>
      <c r="I90" s="20"/>
      <c r="J90" s="20"/>
      <c r="K90" s="20"/>
    </row>
    <row r="91" spans="1:11" ht="20.25" customHeight="1">
      <c r="A91" s="156" t="s">
        <v>31</v>
      </c>
      <c r="B91" s="50" t="s">
        <v>40</v>
      </c>
      <c r="C91" s="50"/>
      <c r="D91" s="157" t="s">
        <v>81</v>
      </c>
      <c r="E91" s="158"/>
      <c r="F91" s="158"/>
      <c r="G91" s="158"/>
      <c r="H91" s="20"/>
      <c r="I91" s="20"/>
      <c r="J91" s="20"/>
      <c r="K91" s="20"/>
    </row>
    <row r="92" spans="1:11" ht="18" customHeight="1">
      <c r="A92" s="156"/>
      <c r="B92" s="50"/>
      <c r="C92" s="50"/>
      <c r="D92" s="158"/>
      <c r="E92" s="158"/>
      <c r="F92" s="158"/>
      <c r="G92" s="158"/>
      <c r="H92" s="20"/>
      <c r="I92" s="20"/>
      <c r="J92" s="20"/>
      <c r="K92" s="20"/>
    </row>
    <row r="93" spans="1:11" ht="12.75">
      <c r="A93" s="156" t="s">
        <v>32</v>
      </c>
      <c r="B93" s="50" t="s">
        <v>41</v>
      </c>
      <c r="C93" s="50"/>
      <c r="D93" s="157" t="s">
        <v>83</v>
      </c>
      <c r="E93" s="158"/>
      <c r="F93" s="158"/>
      <c r="G93" s="158"/>
      <c r="H93" s="20"/>
      <c r="I93" s="20"/>
      <c r="J93" s="20"/>
      <c r="K93" s="20"/>
    </row>
    <row r="94" spans="1:11" ht="20.25" customHeight="1">
      <c r="A94" s="156"/>
      <c r="B94" s="50"/>
      <c r="C94" s="50"/>
      <c r="D94" s="158"/>
      <c r="E94" s="158"/>
      <c r="F94" s="158"/>
      <c r="G94" s="158"/>
      <c r="H94" s="20"/>
      <c r="I94" s="20"/>
      <c r="J94" s="20"/>
      <c r="K94" s="20"/>
    </row>
    <row r="95" spans="1:11" ht="14.25" customHeight="1">
      <c r="A95" s="156" t="s">
        <v>38</v>
      </c>
      <c r="B95" s="50" t="s">
        <v>42</v>
      </c>
      <c r="C95" s="50"/>
      <c r="D95" s="187" t="s">
        <v>100</v>
      </c>
      <c r="E95" s="187"/>
      <c r="F95" s="187"/>
      <c r="G95" s="187"/>
      <c r="H95" s="20"/>
      <c r="I95" s="20"/>
      <c r="J95" s="20"/>
      <c r="K95" s="20"/>
    </row>
    <row r="96" spans="1:11" ht="14.25" customHeight="1">
      <c r="A96" s="156"/>
      <c r="B96" s="50"/>
      <c r="C96" s="50"/>
      <c r="D96" s="158"/>
      <c r="E96" s="158"/>
      <c r="F96" s="158"/>
      <c r="G96" s="158"/>
      <c r="H96" s="20"/>
      <c r="I96" s="20"/>
      <c r="J96" s="20"/>
      <c r="K96" s="20"/>
    </row>
    <row r="97" spans="1:11" ht="14.25" customHeight="1">
      <c r="A97" s="156" t="s">
        <v>110</v>
      </c>
      <c r="B97" s="50" t="s">
        <v>43</v>
      </c>
      <c r="C97" s="50"/>
      <c r="D97" s="187" t="s">
        <v>82</v>
      </c>
      <c r="E97" s="187"/>
      <c r="F97" s="187"/>
      <c r="G97" s="187"/>
      <c r="H97" s="20"/>
      <c r="I97" s="20"/>
      <c r="J97" s="20"/>
      <c r="K97" s="20"/>
    </row>
    <row r="98" spans="1:11" ht="12.7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</row>
    <row r="99" spans="1:11" ht="12.7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</row>
    <row r="100" spans="1:11" ht="12.7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</row>
  </sheetData>
  <mergeCells count="66">
    <mergeCell ref="A3:K3"/>
    <mergeCell ref="A2:K2"/>
    <mergeCell ref="A58:K58"/>
    <mergeCell ref="E62:G62"/>
    <mergeCell ref="A28:B30"/>
    <mergeCell ref="A54:B56"/>
    <mergeCell ref="K15:K18"/>
    <mergeCell ref="A13:K13"/>
    <mergeCell ref="A9:J9"/>
    <mergeCell ref="A49:B51"/>
    <mergeCell ref="A41:B43"/>
    <mergeCell ref="A36:B38"/>
    <mergeCell ref="H4:K4"/>
    <mergeCell ref="A11:K11"/>
    <mergeCell ref="D21:D22"/>
    <mergeCell ref="A10:K10"/>
    <mergeCell ref="D36:D37"/>
    <mergeCell ref="A12:K12"/>
    <mergeCell ref="A21:B25"/>
    <mergeCell ref="A7:K7"/>
    <mergeCell ref="H62:J62"/>
    <mergeCell ref="H67:J67"/>
    <mergeCell ref="D28:D29"/>
    <mergeCell ref="D49:D50"/>
    <mergeCell ref="D54:D55"/>
    <mergeCell ref="D41:D42"/>
    <mergeCell ref="E64:G64"/>
    <mergeCell ref="E63:G63"/>
    <mergeCell ref="H64:J64"/>
    <mergeCell ref="E61:G61"/>
    <mergeCell ref="E72:G72"/>
    <mergeCell ref="E71:G71"/>
    <mergeCell ref="E66:G66"/>
    <mergeCell ref="H73:I73"/>
    <mergeCell ref="J73:K73"/>
    <mergeCell ref="H71:I71"/>
    <mergeCell ref="J71:K71"/>
    <mergeCell ref="E68:G68"/>
    <mergeCell ref="H72:I72"/>
    <mergeCell ref="E69:G69"/>
    <mergeCell ref="H68:J68"/>
    <mergeCell ref="H66:J66"/>
    <mergeCell ref="A69:C69"/>
    <mergeCell ref="A72:D72"/>
    <mergeCell ref="A71:D71"/>
    <mergeCell ref="J72:K72"/>
    <mergeCell ref="E67:G67"/>
    <mergeCell ref="D97:G97"/>
    <mergeCell ref="E81:G81"/>
    <mergeCell ref="D95:G95"/>
    <mergeCell ref="A73:D73"/>
    <mergeCell ref="E73:G73"/>
    <mergeCell ref="A59:K59"/>
    <mergeCell ref="H61:J61"/>
    <mergeCell ref="H69:J69"/>
    <mergeCell ref="E65:G65"/>
    <mergeCell ref="H65:J65"/>
    <mergeCell ref="A15:D18"/>
    <mergeCell ref="A14:K14"/>
    <mergeCell ref="G16:J16"/>
    <mergeCell ref="A8:K8"/>
    <mergeCell ref="H17:J17"/>
    <mergeCell ref="F15:F18"/>
    <mergeCell ref="E15:E18"/>
    <mergeCell ref="G17:G18"/>
    <mergeCell ref="G15:J15"/>
  </mergeCells>
  <phoneticPr fontId="0" type="noConversion"/>
  <conditionalFormatting sqref="K19:K52">
    <cfRule type="iconSet" priority="8">
      <iconSet iconSet="3Arrows">
        <cfvo type="percent" val="0"/>
        <cfvo type="num" val="0"/>
        <cfvo type="num" val="0" gte="0"/>
      </iconSet>
    </cfRule>
  </conditionalFormatting>
  <conditionalFormatting sqref="K53:K57">
    <cfRule type="iconSet" priority="9">
      <iconSet iconSet="3Arrows">
        <cfvo type="percent" val="0"/>
        <cfvo type="num" val="0"/>
        <cfvo type="num" val="0" gte="0"/>
      </iconSet>
    </cfRule>
  </conditionalFormatting>
  <printOptions horizontalCentered="1"/>
  <pageMargins left="0.19685039370078741" right="0.74803149606299213" top="0.62992125984251968" bottom="1.1417322834645669" header="0.31496062992125984" footer="0.31496062992125984"/>
  <pageSetup paperSize="9" scale="52" fitToHeight="2" orientation="portrait" r:id="rId1"/>
  <rowBreaks count="1" manualBreakCount="1">
    <brk id="57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calculos auxiliares</vt:lpstr>
      <vt:lpstr>QUAR y</vt:lpstr>
      <vt:lpstr>'QUAR y'!Área_de_Impressão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cristinaribeiro</dc:creator>
  <cp:lastModifiedBy>ms197415</cp:lastModifiedBy>
  <cp:lastPrinted>2013-10-22T13:01:30Z</cp:lastPrinted>
  <dcterms:created xsi:type="dcterms:W3CDTF">2007-11-10T15:57:04Z</dcterms:created>
  <dcterms:modified xsi:type="dcterms:W3CDTF">2013-10-22T17:52:59Z</dcterms:modified>
</cp:coreProperties>
</file>