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 filterPrivacy="1" defaultThemeVersion="124226"/>
  <xr:revisionPtr revIDLastSave="0" documentId="13_ncr:1_{EBA173E2-4A04-4882-8347-9D7BAA02B668}" xr6:coauthVersionLast="36" xr6:coauthVersionMax="36" xr10:uidLastSave="{00000000-0000-0000-0000-000000000000}"/>
  <bookViews>
    <workbookView xWindow="0" yWindow="0" windowWidth="19200" windowHeight="8070" tabRatio="272" xr2:uid="{00000000-000D-0000-FFFF-FFFF00000000}"/>
  </bookViews>
  <sheets>
    <sheet name="QUAR - " sheetId="5" r:id="rId1"/>
    <sheet name="Cálculos" sheetId="4" r:id="rId2"/>
  </sheets>
  <definedNames>
    <definedName name="_xlnm.Print_Area" localSheetId="0">'QUAR - '!$B$1:$N$77</definedName>
  </definedNames>
  <calcPr calcId="191029"/>
</workbook>
</file>

<file path=xl/calcChain.xml><?xml version="1.0" encoding="utf-8"?>
<calcChain xmlns="http://schemas.openxmlformats.org/spreadsheetml/2006/main">
  <c r="H37" i="4" l="1"/>
  <c r="N51" i="5" l="1"/>
  <c r="N53" i="5"/>
  <c r="H45" i="5" l="1"/>
  <c r="H46" i="5" l="1"/>
  <c r="H47" i="5"/>
  <c r="H48" i="5"/>
  <c r="H49" i="5"/>
  <c r="H50" i="5"/>
  <c r="J51" i="5"/>
  <c r="K46" i="5"/>
  <c r="K47" i="5"/>
  <c r="K48" i="5"/>
  <c r="K49" i="5"/>
  <c r="K50" i="5"/>
  <c r="K45" i="5"/>
  <c r="G51" i="5"/>
  <c r="K51" i="5" l="1"/>
  <c r="H51" i="5"/>
  <c r="N54" i="5"/>
  <c r="C22" i="4" l="1"/>
  <c r="F33" i="4"/>
  <c r="F38" i="4" l="1"/>
  <c r="F30" i="4" l="1"/>
  <c r="D39" i="4"/>
  <c r="F32" i="4"/>
  <c r="C18" i="4" s="1"/>
  <c r="F31" i="4"/>
  <c r="F36" i="4"/>
  <c r="F35" i="4"/>
  <c r="C16" i="4" l="1"/>
  <c r="F39" i="4"/>
  <c r="C20" i="4"/>
  <c r="C21" i="4"/>
  <c r="C17" i="4"/>
  <c r="C19" i="4"/>
  <c r="C23" i="4" l="1"/>
</calcChain>
</file>

<file path=xl/sharedStrings.xml><?xml version="1.0" encoding="utf-8"?>
<sst xmlns="http://schemas.openxmlformats.org/spreadsheetml/2006/main" count="197" uniqueCount="114">
  <si>
    <t>Classificação</t>
  </si>
  <si>
    <t>Desvio</t>
  </si>
  <si>
    <t>Estimado</t>
  </si>
  <si>
    <t>Realizado</t>
  </si>
  <si>
    <t>Eficácia</t>
  </si>
  <si>
    <t>Eficiência</t>
  </si>
  <si>
    <t>Qualidade</t>
  </si>
  <si>
    <t>Ponderação</t>
  </si>
  <si>
    <t>Indicadores</t>
  </si>
  <si>
    <t>Meta</t>
  </si>
  <si>
    <t>Peso</t>
  </si>
  <si>
    <t>Pesos dos Objectivos</t>
  </si>
  <si>
    <t>peso dos parâmetros na avaliação final</t>
  </si>
  <si>
    <t>peso dos objectivos no respectivo parâmetro</t>
  </si>
  <si>
    <t>peso de cada objectivo na avaliação final</t>
  </si>
  <si>
    <t>Avaliação final</t>
  </si>
  <si>
    <t>Superação</t>
  </si>
  <si>
    <t>Listagem das fontes de verificação</t>
  </si>
  <si>
    <t xml:space="preserve">Departamento: </t>
  </si>
  <si>
    <t xml:space="preserve">Organismo: </t>
  </si>
  <si>
    <t>Objectivos Operacionais de Eficiência</t>
  </si>
  <si>
    <t>Pontuação</t>
  </si>
  <si>
    <t>Ob. 1</t>
  </si>
  <si>
    <t>Ob. 2</t>
  </si>
  <si>
    <t>Ob. 3</t>
  </si>
  <si>
    <t>Ob. 4</t>
  </si>
  <si>
    <t>Ob. 5</t>
  </si>
  <si>
    <t>Ob. 6</t>
  </si>
  <si>
    <t>Técnicos Superiores</t>
  </si>
  <si>
    <t>Assistentes Técnicos</t>
  </si>
  <si>
    <t>Assistentes Operacionais</t>
  </si>
  <si>
    <t>Orçamento (M€)</t>
  </si>
  <si>
    <t>Funcionamento</t>
  </si>
  <si>
    <t>Plano</t>
  </si>
  <si>
    <t>Peso de cada objectivo operacional no total</t>
  </si>
  <si>
    <t>OB6</t>
  </si>
  <si>
    <t>Objetivos Operacionais de Eficácia</t>
  </si>
  <si>
    <t>Objetivos Operacionais de Qualidade</t>
  </si>
  <si>
    <t>Dirigentes - Direção superior</t>
  </si>
  <si>
    <t>Dirigentes - Direção intermédia</t>
  </si>
  <si>
    <t>Correspondência no Plano de Atividades</t>
  </si>
  <si>
    <t>Plano de Atividades Obj. Oper. 1.1</t>
  </si>
  <si>
    <t>Plano de Atividades Obj. Oper. 1.2</t>
  </si>
  <si>
    <t>Plano de Atividades Ação 1.2.1</t>
  </si>
  <si>
    <t xml:space="preserve">Objetivos Estratégicos Operacionais </t>
  </si>
  <si>
    <t xml:space="preserve">Cumprimento dos objetivos operacionais </t>
  </si>
  <si>
    <t>OB4</t>
  </si>
  <si>
    <t>OB5</t>
  </si>
  <si>
    <t>Observações</t>
  </si>
  <si>
    <t>Fórmula</t>
  </si>
  <si>
    <t>OB3</t>
  </si>
  <si>
    <t>OB1</t>
  </si>
  <si>
    <t>OB2</t>
  </si>
  <si>
    <t>OB7</t>
  </si>
  <si>
    <t>Ob. 7</t>
  </si>
  <si>
    <t>Planeados</t>
  </si>
  <si>
    <t>Recursos Humanos</t>
  </si>
  <si>
    <r>
      <rPr>
        <b/>
        <sz val="14"/>
        <color indexed="8"/>
        <rFont val="Calibri"/>
        <family val="2"/>
      </rPr>
      <t>Gráfico 1</t>
    </r>
    <r>
      <rPr>
        <sz val="14"/>
        <color indexed="8"/>
        <rFont val="Calibri"/>
        <family val="2"/>
      </rPr>
      <t xml:space="preserve"> - Peso de cada tipo de objetivo no resultado final</t>
    </r>
  </si>
  <si>
    <r>
      <rPr>
        <b/>
        <sz val="14"/>
        <color indexed="8"/>
        <rFont val="Calibri"/>
        <family val="2"/>
      </rPr>
      <t xml:space="preserve">Gráfico 2 </t>
    </r>
    <r>
      <rPr>
        <sz val="14"/>
        <color indexed="8"/>
        <rFont val="Calibri"/>
        <family val="2"/>
      </rPr>
      <t>- Peso de cada objetivo operacional no resultado final</t>
    </r>
  </si>
  <si>
    <t>Coordenador</t>
  </si>
  <si>
    <t>Plano de Atividades Ação 1.1.2</t>
  </si>
  <si>
    <t xml:space="preserve"> - (despesa realizada/despesa prevista)*100</t>
  </si>
  <si>
    <t>≥65%; ≤75%</t>
  </si>
  <si>
    <t>&gt;75%</t>
  </si>
  <si>
    <t>Média das avaliações recolhidas no atendimento</t>
  </si>
  <si>
    <t>≥3,5 ≤4</t>
  </si>
  <si>
    <t>&gt; 4</t>
  </si>
  <si>
    <t>número de entidades apoiadas</t>
  </si>
  <si>
    <t>Ind. 2 - Realização de  iniciativas/projetos/Protocolos/parcerias que visem a aproximação das comunidades da diáspora aos Açores</t>
  </si>
  <si>
    <t>Ob. 2: Garantir o apoio às Casas dos Açores e a instituições representativas da diáspora açoriana no Mundo</t>
  </si>
  <si>
    <t>Ob. 1: Apoiar entidades, instituições, organizações e associações que trabalhem com emigrantes açorianos, com o objetivo da sua integração plena nas sociedades de acolhimento.</t>
  </si>
  <si>
    <t>Ind. 1 - Realização de  iniciativas/projetos/Protocolos/parcerias que visem a integração plena dos emigrantes açorianos</t>
  </si>
  <si>
    <t>Ind. 5 -Taxa de execução financeira do Orçamento</t>
  </si>
  <si>
    <t>Ind. 6 -Taxa de execução financeira do Plano de Investimentos</t>
  </si>
  <si>
    <t>Ind. 7 - índice de satisfação global dos clientes</t>
  </si>
  <si>
    <t>≥12 ≤14</t>
  </si>
  <si>
    <t>Ob. 5 - Gerir o plano e o orçamento</t>
  </si>
  <si>
    <t>Ob. 6 - Cumprir padrões de desempenho na prestação de serviços externos</t>
  </si>
  <si>
    <t xml:space="preserve">Objetivo 1 </t>
  </si>
  <si>
    <t>Indicador 1</t>
  </si>
  <si>
    <t>Objetivo 2</t>
  </si>
  <si>
    <t>Indicador 2</t>
  </si>
  <si>
    <t>Objetivo 3</t>
  </si>
  <si>
    <t>Indicador 3</t>
  </si>
  <si>
    <t>Objetivo 4</t>
  </si>
  <si>
    <t>Indicador 4</t>
  </si>
  <si>
    <t>Objetivo 5</t>
  </si>
  <si>
    <t>Indicador 5</t>
  </si>
  <si>
    <t>Indicador 6</t>
  </si>
  <si>
    <t>Objetivo 7</t>
  </si>
  <si>
    <t>Indicador 7</t>
  </si>
  <si>
    <t>Inquérito de satisfação</t>
  </si>
  <si>
    <t>Ob. 4: d. Promover a integração das comunidades imigradas nos Açores e a interculturalidade.</t>
  </si>
  <si>
    <t>Ind. 4 - Realização de  iniciativas/projetos/Protocolos/parcerias que visem a aproximação às comunidades imigradas e a Interculturalidade</t>
  </si>
  <si>
    <t>Direção Regional das Comunidades</t>
  </si>
  <si>
    <t>Ob. 3: Promover a preservação da identidade cultural açoriana no Mundo</t>
  </si>
  <si>
    <t>Ind. 3 - Realização de  iniciativas/projetos/Protocolos/parcerias que visem a preservação da identidade cultural açoriana no Mundo</t>
  </si>
  <si>
    <t>≥9</t>
  </si>
  <si>
    <t>≥15</t>
  </si>
  <si>
    <t>≥15 ≤20</t>
  </si>
  <si>
    <t>≥21</t>
  </si>
  <si>
    <t>≥7 ≤8</t>
  </si>
  <si>
    <t>≥5 ≤6</t>
  </si>
  <si>
    <t>≥7</t>
  </si>
  <si>
    <t>Mapa 7.1(Controlo orçamental da despesa)</t>
  </si>
  <si>
    <t>Presidência do Governo Regional</t>
  </si>
  <si>
    <t>QUADRO DE AVALIAÇÃO E RESPONSABILIZAÇÃO - 2023</t>
  </si>
  <si>
    <t>P.A0420</t>
  </si>
  <si>
    <t>P.A0427</t>
  </si>
  <si>
    <t>P.A0441 E 0442</t>
  </si>
  <si>
    <t>P.A0428</t>
  </si>
  <si>
    <t>nota: as portarias foram aprovadas em 2023, mas o seu pagamento transitou para 2024, por motivos alheios à DRC</t>
  </si>
  <si>
    <t>Superado</t>
  </si>
  <si>
    <t>Cumprido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</si>
</sst>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-* #,##0.00\ &quot;Esc.&quot;_-;\-* #,##0.00\ &quot;Esc.&quot;_-;_-* &quot;-&quot;??\ &quot;Esc.&quot;_-;_-@_-"/>
    <numFmt numFmtId="165" formatCode="0.0%"/>
    <numFmt numFmtId="166" formatCode="#,##0.00\ _€"/>
    <numFmt numFmtId="167" formatCode="0.000"/>
    <numFmt numFmtId="168" formatCode="#,##0.00\ [$€-816];\-#,##0.00\ [$€-816]"/>
  </numFmts>
  <fonts count="3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color indexed="8"/>
      <name val="Verdana"/>
      <family val="2"/>
    </font>
    <font>
      <sz val="9"/>
      <color indexed="8"/>
      <name val="Calibri"/>
      <family val="2"/>
    </font>
    <font>
      <b/>
      <sz val="14"/>
      <name val="Calibri"/>
      <family val="2"/>
    </font>
    <font>
      <sz val="10"/>
      <name val="Calibri"/>
      <family val="2"/>
    </font>
    <font>
      <sz val="11"/>
      <color indexed="8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color indexed="8"/>
      <name val="Calibri"/>
      <family val="2"/>
    </font>
    <font>
      <sz val="12"/>
      <color indexed="8"/>
      <name val="Calibri"/>
      <family val="2"/>
    </font>
    <font>
      <sz val="12"/>
      <color indexed="8"/>
      <name val="Verdana"/>
      <family val="2"/>
    </font>
    <font>
      <b/>
      <sz val="13"/>
      <name val="Calibri"/>
      <family val="2"/>
    </font>
    <font>
      <b/>
      <sz val="13"/>
      <color indexed="8"/>
      <name val="Verdana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b/>
      <sz val="14"/>
      <color indexed="8"/>
      <name val="Calibri"/>
      <family val="2"/>
    </font>
    <font>
      <b/>
      <sz val="16"/>
      <color indexed="9"/>
      <name val="Arial"/>
      <family val="2"/>
    </font>
    <font>
      <b/>
      <sz val="10"/>
      <color indexed="23"/>
      <name val="Arial"/>
      <family val="2"/>
    </font>
    <font>
      <sz val="8"/>
      <name val="Calibri"/>
      <family val="2"/>
    </font>
    <font>
      <b/>
      <sz val="12"/>
      <color indexed="8"/>
      <name val="Verdana"/>
      <family val="2"/>
    </font>
    <font>
      <sz val="11"/>
      <color rgb="FF0070C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6"/>
      <name val="Calibri"/>
      <family val="2"/>
    </font>
    <font>
      <b/>
      <sz val="16"/>
      <color indexed="8"/>
      <name val="Calibri"/>
      <family val="2"/>
    </font>
    <font>
      <sz val="14"/>
      <color indexed="8"/>
      <name val="Calibri"/>
      <family val="2"/>
    </font>
    <font>
      <b/>
      <sz val="14"/>
      <color theme="1"/>
      <name val="Arial"/>
      <family val="2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b/>
      <i/>
      <sz val="11"/>
      <color theme="1"/>
      <name val="Calibri"/>
      <family val="2"/>
    </font>
    <font>
      <b/>
      <sz val="16"/>
      <color theme="1"/>
      <name val="Arial"/>
      <family val="2"/>
    </font>
    <font>
      <i/>
      <sz val="9"/>
      <color theme="1"/>
      <name val="Calibri"/>
      <family val="2"/>
    </font>
    <font>
      <b/>
      <sz val="16"/>
      <color rgb="FFFFFFFF"/>
      <name val="Arial"/>
      <family val="2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2"/>
        <bgColor indexed="9"/>
      </patternFill>
    </fill>
    <fill>
      <patternFill patternType="solid">
        <fgColor rgb="FF92D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C00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0" fontId="1" fillId="0" borderId="0"/>
    <xf numFmtId="9" fontId="22" fillId="0" borderId="0" applyFont="0" applyFill="0" applyBorder="0" applyAlignment="0" applyProtection="0"/>
    <xf numFmtId="44" fontId="22" fillId="0" borderId="0" applyFont="0" applyFill="0" applyBorder="0" applyAlignment="0" applyProtection="0"/>
  </cellStyleXfs>
  <cellXfs count="191">
    <xf numFmtId="0" fontId="0" fillId="0" borderId="0" xfId="0"/>
    <xf numFmtId="0" fontId="2" fillId="0" borderId="0" xfId="0" applyFont="1"/>
    <xf numFmtId="0" fontId="11" fillId="0" borderId="0" xfId="0" applyFont="1"/>
    <xf numFmtId="0" fontId="13" fillId="0" borderId="0" xfId="0" applyFont="1"/>
    <xf numFmtId="0" fontId="2" fillId="0" borderId="0" xfId="0" applyFont="1" applyFill="1"/>
    <xf numFmtId="0" fontId="12" fillId="2" borderId="0" xfId="2" applyFont="1" applyFill="1" applyBorder="1"/>
    <xf numFmtId="0" fontId="5" fillId="2" borderId="0" xfId="0" applyFont="1" applyFill="1"/>
    <xf numFmtId="0" fontId="6" fillId="2" borderId="0" xfId="0" applyFont="1" applyFill="1"/>
    <xf numFmtId="0" fontId="3" fillId="2" borderId="0" xfId="0" applyFont="1" applyFill="1" applyAlignment="1">
      <alignment horizontal="center"/>
    </xf>
    <xf numFmtId="0" fontId="14" fillId="0" borderId="0" xfId="0" applyFont="1"/>
    <xf numFmtId="0" fontId="15" fillId="0" borderId="0" xfId="0" applyFont="1"/>
    <xf numFmtId="0" fontId="0" fillId="0" borderId="0" xfId="0" applyFill="1"/>
    <xf numFmtId="0" fontId="12" fillId="2" borderId="0" xfId="2" applyFont="1" applyFill="1" applyBorder="1" applyAlignment="1">
      <alignment vertical="center"/>
    </xf>
    <xf numFmtId="2" fontId="4" fillId="4" borderId="10" xfId="0" applyNumberFormat="1" applyFont="1" applyFill="1" applyBorder="1" applyAlignment="1">
      <alignment horizontal="left" vertical="center"/>
    </xf>
    <xf numFmtId="2" fontId="4" fillId="4" borderId="11" xfId="0" applyNumberFormat="1" applyFont="1" applyFill="1" applyBorder="1" applyAlignment="1">
      <alignment horizontal="center" vertical="center"/>
    </xf>
    <xf numFmtId="2" fontId="4" fillId="4" borderId="12" xfId="0" applyNumberFormat="1" applyFont="1" applyFill="1" applyBorder="1" applyAlignment="1">
      <alignment horizontal="center" vertical="center"/>
    </xf>
    <xf numFmtId="0" fontId="11" fillId="0" borderId="0" xfId="0" applyFont="1" applyAlignment="1">
      <alignment vertical="center" wrapText="1"/>
    </xf>
    <xf numFmtId="0" fontId="20" fillId="5" borderId="0" xfId="0" applyFont="1" applyFill="1" applyAlignment="1">
      <alignment vertical="center" wrapText="1"/>
    </xf>
    <xf numFmtId="0" fontId="11" fillId="0" borderId="1" xfId="0" applyFont="1" applyBorder="1" applyAlignment="1">
      <alignment vertical="center" wrapText="1"/>
    </xf>
    <xf numFmtId="167" fontId="21" fillId="0" borderId="0" xfId="0" applyNumberFormat="1" applyFont="1" applyFill="1"/>
    <xf numFmtId="0" fontId="21" fillId="0" borderId="0" xfId="0" applyFont="1" applyFill="1"/>
    <xf numFmtId="9" fontId="8" fillId="0" borderId="1" xfId="1" applyNumberFormat="1" applyFont="1" applyFill="1" applyBorder="1" applyAlignment="1">
      <alignment horizontal="center" vertical="center" wrapText="1"/>
    </xf>
    <xf numFmtId="0" fontId="0" fillId="0" borderId="17" xfId="0" applyBorder="1"/>
    <xf numFmtId="9" fontId="0" fillId="0" borderId="18" xfId="0" applyNumberFormat="1" applyBorder="1"/>
    <xf numFmtId="0" fontId="0" fillId="0" borderId="19" xfId="0" applyBorder="1"/>
    <xf numFmtId="9" fontId="0" fillId="0" borderId="20" xfId="0" applyNumberFormat="1" applyBorder="1"/>
    <xf numFmtId="0" fontId="23" fillId="0" borderId="15" xfId="0" applyFont="1" applyBorder="1"/>
    <xf numFmtId="0" fontId="23" fillId="0" borderId="16" xfId="0" applyFont="1" applyBorder="1"/>
    <xf numFmtId="0" fontId="0" fillId="0" borderId="0" xfId="0" applyAlignment="1"/>
    <xf numFmtId="0" fontId="0" fillId="7" borderId="17" xfId="0" applyFont="1" applyFill="1" applyBorder="1"/>
    <xf numFmtId="0" fontId="0" fillId="8" borderId="17" xfId="0" applyFont="1" applyFill="1" applyBorder="1"/>
    <xf numFmtId="0" fontId="0" fillId="5" borderId="17" xfId="0" applyFont="1" applyFill="1" applyBorder="1"/>
    <xf numFmtId="0" fontId="0" fillId="0" borderId="22" xfId="0" applyBorder="1"/>
    <xf numFmtId="165" fontId="0" fillId="0" borderId="23" xfId="0" applyNumberFormat="1" applyBorder="1"/>
    <xf numFmtId="0" fontId="0" fillId="0" borderId="28" xfId="0" applyFont="1" applyBorder="1"/>
    <xf numFmtId="0" fontId="0" fillId="3" borderId="24" xfId="0" applyFont="1" applyFill="1" applyBorder="1"/>
    <xf numFmtId="0" fontId="0" fillId="3" borderId="25" xfId="0" applyFont="1" applyFill="1" applyBorder="1"/>
    <xf numFmtId="0" fontId="0" fillId="0" borderId="0" xfId="0" applyFont="1" applyBorder="1"/>
    <xf numFmtId="0" fontId="24" fillId="0" borderId="28" xfId="0" applyFont="1" applyBorder="1"/>
    <xf numFmtId="0" fontId="24" fillId="0" borderId="0" xfId="0" applyFont="1" applyBorder="1"/>
    <xf numFmtId="0" fontId="25" fillId="0" borderId="0" xfId="0" applyFont="1" applyBorder="1"/>
    <xf numFmtId="0" fontId="25" fillId="0" borderId="28" xfId="0" applyFont="1" applyBorder="1"/>
    <xf numFmtId="0" fontId="24" fillId="0" borderId="30" xfId="0" applyFont="1" applyBorder="1"/>
    <xf numFmtId="0" fontId="24" fillId="0" borderId="31" xfId="0" applyFont="1" applyBorder="1"/>
    <xf numFmtId="0" fontId="24" fillId="3" borderId="26" xfId="0" applyFont="1" applyFill="1" applyBorder="1" applyAlignment="1">
      <alignment horizontal="center" vertical="center" wrapText="1"/>
    </xf>
    <xf numFmtId="0" fontId="24" fillId="3" borderId="27" xfId="0" applyFont="1" applyFill="1" applyBorder="1" applyAlignment="1">
      <alignment horizontal="center" vertical="center" wrapText="1"/>
    </xf>
    <xf numFmtId="165" fontId="0" fillId="7" borderId="18" xfId="0" applyNumberFormat="1" applyFont="1" applyFill="1" applyBorder="1"/>
    <xf numFmtId="165" fontId="0" fillId="8" borderId="18" xfId="0" applyNumberFormat="1" applyFont="1" applyFill="1" applyBorder="1"/>
    <xf numFmtId="165" fontId="0" fillId="5" borderId="21" xfId="0" applyNumberFormat="1" applyFont="1" applyFill="1" applyBorder="1"/>
    <xf numFmtId="165" fontId="0" fillId="0" borderId="3" xfId="3" applyNumberFormat="1" applyFont="1" applyBorder="1" applyAlignment="1">
      <alignment horizontal="center"/>
    </xf>
    <xf numFmtId="165" fontId="0" fillId="0" borderId="29" xfId="3" applyNumberFormat="1" applyFont="1" applyBorder="1" applyAlignment="1">
      <alignment horizontal="center"/>
    </xf>
    <xf numFmtId="165" fontId="0" fillId="0" borderId="29" xfId="3" applyNumberFormat="1" applyFont="1" applyFill="1" applyBorder="1" applyAlignment="1">
      <alignment horizontal="center"/>
    </xf>
    <xf numFmtId="165" fontId="0" fillId="0" borderId="32" xfId="3" applyNumberFormat="1" applyFont="1" applyBorder="1" applyAlignment="1">
      <alignment horizontal="center"/>
    </xf>
    <xf numFmtId="165" fontId="0" fillId="0" borderId="20" xfId="3" applyNumberFormat="1" applyFont="1" applyBorder="1" applyAlignment="1">
      <alignment horizontal="center"/>
    </xf>
    <xf numFmtId="165" fontId="8" fillId="0" borderId="1" xfId="1" applyNumberFormat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0" fontId="18" fillId="2" borderId="0" xfId="2" applyFont="1" applyFill="1" applyBorder="1" applyAlignment="1"/>
    <xf numFmtId="166" fontId="8" fillId="9" borderId="1" xfId="0" applyNumberFormat="1" applyFont="1" applyFill="1" applyBorder="1" applyAlignment="1"/>
    <xf numFmtId="0" fontId="13" fillId="0" borderId="0" xfId="0" applyFont="1" applyAlignment="1">
      <alignment vertical="center"/>
    </xf>
    <xf numFmtId="49" fontId="8" fillId="0" borderId="2" xfId="1" applyNumberFormat="1" applyFont="1" applyFill="1" applyBorder="1" applyAlignment="1">
      <alignment horizontal="center" vertical="center" wrapText="1"/>
    </xf>
    <xf numFmtId="0" fontId="8" fillId="0" borderId="1" xfId="1" applyNumberFormat="1" applyFont="1" applyFill="1" applyBorder="1" applyAlignment="1">
      <alignment horizontal="center" vertical="center" wrapText="1"/>
    </xf>
    <xf numFmtId="9" fontId="7" fillId="0" borderId="1" xfId="2" applyNumberFormat="1" applyFont="1" applyFill="1" applyBorder="1" applyAlignment="1">
      <alignment vertical="center"/>
    </xf>
    <xf numFmtId="1" fontId="8" fillId="11" borderId="1" xfId="0" applyNumberFormat="1" applyFont="1" applyFill="1" applyBorder="1" applyAlignment="1">
      <alignment horizontal="center"/>
    </xf>
    <xf numFmtId="0" fontId="7" fillId="12" borderId="1" xfId="1" applyNumberFormat="1" applyFont="1" applyFill="1" applyBorder="1" applyAlignment="1">
      <alignment horizontal="center" vertical="center" wrapText="1"/>
    </xf>
    <xf numFmtId="9" fontId="7" fillId="12" borderId="1" xfId="1" applyNumberFormat="1" applyFont="1" applyFill="1" applyBorder="1" applyAlignment="1">
      <alignment horizontal="center" vertical="center" wrapText="1"/>
    </xf>
    <xf numFmtId="164" fontId="7" fillId="12" borderId="1" xfId="1" applyFont="1" applyFill="1" applyBorder="1" applyAlignment="1">
      <alignment horizontal="center" vertical="center" wrapText="1"/>
    </xf>
    <xf numFmtId="9" fontId="7" fillId="12" borderId="1" xfId="2" applyNumberFormat="1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9" fontId="9" fillId="6" borderId="2" xfId="0" applyNumberFormat="1" applyFont="1" applyFill="1" applyBorder="1" applyAlignment="1">
      <alignment horizontal="center" vertical="center"/>
    </xf>
    <xf numFmtId="0" fontId="7" fillId="6" borderId="2" xfId="0" applyFont="1" applyFill="1" applyBorder="1" applyAlignment="1">
      <alignment vertical="center"/>
    </xf>
    <xf numFmtId="0" fontId="7" fillId="6" borderId="4" xfId="0" applyFont="1" applyFill="1" applyBorder="1" applyAlignment="1">
      <alignment vertical="center"/>
    </xf>
    <xf numFmtId="0" fontId="9" fillId="6" borderId="0" xfId="0" applyFont="1" applyFill="1" applyBorder="1" applyAlignment="1">
      <alignment horizontal="center" vertical="center"/>
    </xf>
    <xf numFmtId="9" fontId="9" fillId="6" borderId="0" xfId="0" applyNumberFormat="1" applyFont="1" applyFill="1" applyBorder="1" applyAlignment="1">
      <alignment horizontal="center" vertical="center"/>
    </xf>
    <xf numFmtId="0" fontId="7" fillId="6" borderId="11" xfId="0" applyFont="1" applyFill="1" applyBorder="1" applyAlignment="1">
      <alignment vertical="center" wrapText="1"/>
    </xf>
    <xf numFmtId="0" fontId="7" fillId="6" borderId="12" xfId="0" applyFont="1" applyFill="1" applyBorder="1" applyAlignment="1">
      <alignment vertical="center" wrapText="1"/>
    </xf>
    <xf numFmtId="0" fontId="26" fillId="13" borderId="6" xfId="0" applyFont="1" applyFill="1" applyBorder="1" applyAlignment="1">
      <alignment vertical="center"/>
    </xf>
    <xf numFmtId="0" fontId="26" fillId="13" borderId="2" xfId="0" applyFont="1" applyFill="1" applyBorder="1" applyAlignment="1">
      <alignment vertical="center"/>
    </xf>
    <xf numFmtId="0" fontId="4" fillId="13" borderId="2" xfId="0" applyFont="1" applyFill="1" applyBorder="1" applyAlignment="1">
      <alignment horizontal="center" vertical="center"/>
    </xf>
    <xf numFmtId="9" fontId="26" fillId="13" borderId="2" xfId="0" applyNumberFormat="1" applyFont="1" applyFill="1" applyBorder="1" applyAlignment="1">
      <alignment horizontal="center" vertical="center"/>
    </xf>
    <xf numFmtId="0" fontId="26" fillId="13" borderId="4" xfId="0" applyFont="1" applyFill="1" applyBorder="1" applyAlignment="1">
      <alignment vertical="center"/>
    </xf>
    <xf numFmtId="0" fontId="27" fillId="13" borderId="6" xfId="0" applyFont="1" applyFill="1" applyBorder="1" applyAlignment="1">
      <alignment vertical="center"/>
    </xf>
    <xf numFmtId="0" fontId="27" fillId="13" borderId="2" xfId="0" applyFont="1" applyFill="1" applyBorder="1" applyAlignment="1">
      <alignment vertical="center"/>
    </xf>
    <xf numFmtId="9" fontId="27" fillId="13" borderId="2" xfId="3" applyFont="1" applyFill="1" applyBorder="1" applyAlignment="1">
      <alignment vertical="center"/>
    </xf>
    <xf numFmtId="0" fontId="27" fillId="13" borderId="4" xfId="0" applyFont="1" applyFill="1" applyBorder="1" applyAlignment="1">
      <alignment vertical="center"/>
    </xf>
    <xf numFmtId="0" fontId="9" fillId="13" borderId="4" xfId="0" applyFont="1" applyFill="1" applyBorder="1" applyAlignment="1">
      <alignment vertical="center"/>
    </xf>
    <xf numFmtId="164" fontId="7" fillId="12" borderId="1" xfId="1" applyFont="1" applyFill="1" applyBorder="1" applyAlignment="1">
      <alignment horizontal="center" vertical="center" wrapText="1"/>
    </xf>
    <xf numFmtId="0" fontId="29" fillId="2" borderId="0" xfId="2" applyFont="1" applyFill="1" applyBorder="1" applyAlignment="1">
      <alignment vertical="center"/>
    </xf>
    <xf numFmtId="0" fontId="30" fillId="0" borderId="0" xfId="0" applyFont="1"/>
    <xf numFmtId="0" fontId="31" fillId="2" borderId="5" xfId="2" applyFont="1" applyFill="1" applyBorder="1" applyAlignment="1">
      <alignment horizontal="right" vertical="center"/>
    </xf>
    <xf numFmtId="0" fontId="31" fillId="2" borderId="0" xfId="2" applyFont="1" applyFill="1" applyBorder="1"/>
    <xf numFmtId="0" fontId="30" fillId="2" borderId="0" xfId="2" applyFont="1" applyFill="1" applyBorder="1"/>
    <xf numFmtId="0" fontId="32" fillId="0" borderId="0" xfId="0" applyFont="1" applyAlignment="1">
      <alignment vertical="top"/>
    </xf>
    <xf numFmtId="0" fontId="33" fillId="2" borderId="0" xfId="2" applyFont="1" applyFill="1" applyBorder="1" applyAlignment="1">
      <alignment vertical="center"/>
    </xf>
    <xf numFmtId="0" fontId="31" fillId="0" borderId="0" xfId="0" applyFont="1" applyBorder="1" applyAlignment="1">
      <alignment horizontal="left"/>
    </xf>
    <xf numFmtId="0" fontId="31" fillId="2" borderId="0" xfId="2" applyFont="1" applyFill="1" applyBorder="1" applyAlignment="1">
      <alignment horizontal="left" vertical="center"/>
    </xf>
    <xf numFmtId="0" fontId="10" fillId="11" borderId="6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164" fontId="7" fillId="12" borderId="1" xfId="1" applyFont="1" applyFill="1" applyBorder="1" applyAlignment="1">
      <alignment horizontal="center" vertical="center" wrapText="1"/>
    </xf>
    <xf numFmtId="164" fontId="8" fillId="2" borderId="1" xfId="1" applyFont="1" applyFill="1" applyBorder="1" applyAlignment="1">
      <alignment horizontal="left" vertical="center" wrapText="1"/>
    </xf>
    <xf numFmtId="49" fontId="8" fillId="2" borderId="1" xfId="1" applyNumberFormat="1" applyFont="1" applyFill="1" applyBorder="1" applyAlignment="1">
      <alignment horizontal="center" vertical="center" wrapText="1"/>
    </xf>
    <xf numFmtId="49" fontId="8" fillId="2" borderId="2" xfId="1" applyNumberFormat="1" applyFont="1" applyFill="1" applyBorder="1" applyAlignment="1">
      <alignment horizontal="center" vertical="center" wrapText="1"/>
    </xf>
    <xf numFmtId="10" fontId="8" fillId="0" borderId="1" xfId="3" applyNumberFormat="1" applyFont="1" applyFill="1" applyBorder="1" applyAlignment="1">
      <alignment horizontal="center" vertical="center" wrapText="1"/>
    </xf>
    <xf numFmtId="9" fontId="7" fillId="2" borderId="4" xfId="2" applyNumberFormat="1" applyFont="1" applyFill="1" applyBorder="1" applyAlignment="1">
      <alignment vertical="center"/>
    </xf>
    <xf numFmtId="164" fontId="7" fillId="12" borderId="1" xfId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vertical="center" wrapText="1"/>
    </xf>
    <xf numFmtId="9" fontId="11" fillId="11" borderId="1" xfId="0" applyNumberFormat="1" applyFont="1" applyFill="1" applyBorder="1" applyAlignment="1">
      <alignment vertical="center" wrapText="1"/>
    </xf>
    <xf numFmtId="1" fontId="8" fillId="11" borderId="1" xfId="0" applyNumberFormat="1" applyFont="1" applyFill="1" applyBorder="1" applyAlignment="1">
      <alignment vertical="center"/>
    </xf>
    <xf numFmtId="1" fontId="8" fillId="0" borderId="6" xfId="0" applyNumberFormat="1" applyFont="1" applyFill="1" applyBorder="1" applyAlignment="1">
      <alignment vertical="center"/>
    </xf>
    <xf numFmtId="1" fontId="8" fillId="0" borderId="1" xfId="0" applyNumberFormat="1" applyFont="1" applyFill="1" applyBorder="1" applyAlignment="1">
      <alignment horizontal="center"/>
    </xf>
    <xf numFmtId="9" fontId="0" fillId="0" borderId="0" xfId="0" applyNumberFormat="1"/>
    <xf numFmtId="165" fontId="0" fillId="0" borderId="0" xfId="3" applyNumberFormat="1" applyFont="1" applyFill="1" applyBorder="1" applyAlignment="1">
      <alignment horizontal="center"/>
    </xf>
    <xf numFmtId="0" fontId="9" fillId="12" borderId="6" xfId="0" applyNumberFormat="1" applyFont="1" applyFill="1" applyBorder="1" applyAlignment="1">
      <alignment horizontal="center" vertical="center"/>
    </xf>
    <xf numFmtId="0" fontId="9" fillId="12" borderId="2" xfId="0" applyNumberFormat="1" applyFont="1" applyFill="1" applyBorder="1" applyAlignment="1">
      <alignment horizontal="center" vertical="center"/>
    </xf>
    <xf numFmtId="0" fontId="9" fillId="12" borderId="4" xfId="0" applyNumberFormat="1" applyFont="1" applyFill="1" applyBorder="1" applyAlignment="1">
      <alignment horizontal="center" vertical="center"/>
    </xf>
    <xf numFmtId="164" fontId="7" fillId="12" borderId="6" xfId="1" applyFont="1" applyFill="1" applyBorder="1" applyAlignment="1">
      <alignment horizontal="center" vertical="center" wrapText="1"/>
    </xf>
    <xf numFmtId="164" fontId="7" fillId="12" borderId="4" xfId="1" applyFont="1" applyFill="1" applyBorder="1" applyAlignment="1">
      <alignment horizontal="center" vertical="center" wrapText="1"/>
    </xf>
    <xf numFmtId="164" fontId="4" fillId="2" borderId="1" xfId="1" applyFont="1" applyFill="1" applyBorder="1" applyAlignment="1">
      <alignment horizontal="left" vertical="center" wrapText="1"/>
    </xf>
    <xf numFmtId="164" fontId="7" fillId="0" borderId="1" xfId="1" applyFont="1" applyFill="1" applyBorder="1" applyAlignment="1">
      <alignment horizontal="center" vertical="center" wrapText="1"/>
    </xf>
    <xf numFmtId="2" fontId="7" fillId="7" borderId="1" xfId="0" applyNumberFormat="1" applyFont="1" applyFill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center" vertical="center"/>
    </xf>
    <xf numFmtId="2" fontId="7" fillId="7" borderId="2" xfId="0" applyNumberFormat="1" applyFont="1" applyFill="1" applyBorder="1" applyAlignment="1">
      <alignment horizontal="center" vertical="center"/>
    </xf>
    <xf numFmtId="0" fontId="10" fillId="11" borderId="6" xfId="0" applyNumberFormat="1" applyFont="1" applyFill="1" applyBorder="1" applyAlignment="1">
      <alignment horizontal="center"/>
    </xf>
    <xf numFmtId="2" fontId="10" fillId="11" borderId="4" xfId="0" applyNumberFormat="1" applyFont="1" applyFill="1" applyBorder="1" applyAlignment="1">
      <alignment horizontal="center"/>
    </xf>
    <xf numFmtId="0" fontId="35" fillId="10" borderId="6" xfId="2" applyFont="1" applyFill="1" applyBorder="1" applyAlignment="1">
      <alignment horizontal="center" vertical="center"/>
    </xf>
    <xf numFmtId="0" fontId="17" fillId="10" borderId="2" xfId="2" applyFont="1" applyFill="1" applyBorder="1" applyAlignment="1">
      <alignment horizontal="center" vertical="center"/>
    </xf>
    <xf numFmtId="0" fontId="17" fillId="10" borderId="4" xfId="2" applyFont="1" applyFill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6" fillId="6" borderId="6" xfId="2" applyFont="1" applyFill="1" applyBorder="1" applyAlignment="1">
      <alignment horizontal="center" vertical="center"/>
    </xf>
    <xf numFmtId="0" fontId="26" fillId="6" borderId="2" xfId="2" applyFont="1" applyFill="1" applyBorder="1" applyAlignment="1">
      <alignment horizontal="center" vertical="center"/>
    </xf>
    <xf numFmtId="0" fontId="26" fillId="6" borderId="4" xfId="2" applyFont="1" applyFill="1" applyBorder="1" applyAlignment="1">
      <alignment horizontal="center" vertical="center"/>
    </xf>
    <xf numFmtId="0" fontId="26" fillId="12" borderId="6" xfId="0" applyFont="1" applyFill="1" applyBorder="1" applyAlignment="1">
      <alignment horizontal="center" vertical="center"/>
    </xf>
    <xf numFmtId="0" fontId="26" fillId="12" borderId="2" xfId="0" applyFont="1" applyFill="1" applyBorder="1" applyAlignment="1">
      <alignment horizontal="center" vertical="center"/>
    </xf>
    <xf numFmtId="0" fontId="26" fillId="12" borderId="4" xfId="0" applyFont="1" applyFill="1" applyBorder="1" applyAlignment="1">
      <alignment horizontal="center" vertical="center"/>
    </xf>
    <xf numFmtId="0" fontId="7" fillId="12" borderId="10" xfId="0" applyFont="1" applyFill="1" applyBorder="1" applyAlignment="1">
      <alignment horizontal="center" vertical="center" wrapText="1"/>
    </xf>
    <xf numFmtId="0" fontId="7" fillId="12" borderId="11" xfId="0" applyFont="1" applyFill="1" applyBorder="1" applyAlignment="1">
      <alignment horizontal="center" vertical="center" wrapText="1"/>
    </xf>
    <xf numFmtId="0" fontId="7" fillId="12" borderId="12" xfId="0" applyFont="1" applyFill="1" applyBorder="1" applyAlignment="1">
      <alignment horizontal="center" vertical="center" wrapText="1"/>
    </xf>
    <xf numFmtId="0" fontId="7" fillId="12" borderId="5" xfId="0" applyFont="1" applyFill="1" applyBorder="1" applyAlignment="1">
      <alignment horizontal="center" vertical="center" wrapText="1"/>
    </xf>
    <xf numFmtId="0" fontId="7" fillId="12" borderId="0" xfId="0" applyFont="1" applyFill="1" applyBorder="1" applyAlignment="1">
      <alignment horizontal="center" vertical="center" wrapText="1"/>
    </xf>
    <xf numFmtId="0" fontId="7" fillId="12" borderId="33" xfId="0" applyFont="1" applyFill="1" applyBorder="1" applyAlignment="1">
      <alignment horizontal="center" vertical="center" wrapText="1"/>
    </xf>
    <xf numFmtId="0" fontId="7" fillId="12" borderId="14" xfId="0" applyFont="1" applyFill="1" applyBorder="1" applyAlignment="1">
      <alignment horizontal="center" vertical="center" wrapText="1"/>
    </xf>
    <xf numFmtId="0" fontId="7" fillId="12" borderId="9" xfId="0" applyFont="1" applyFill="1" applyBorder="1" applyAlignment="1">
      <alignment horizontal="center" vertical="center" wrapText="1"/>
    </xf>
    <xf numFmtId="0" fontId="7" fillId="12" borderId="13" xfId="0" applyFont="1" applyFill="1" applyBorder="1" applyAlignment="1">
      <alignment horizontal="center" vertical="center" wrapText="1"/>
    </xf>
    <xf numFmtId="0" fontId="7" fillId="12" borderId="7" xfId="0" applyFont="1" applyFill="1" applyBorder="1" applyAlignment="1">
      <alignment horizontal="center" vertical="center" wrapText="1"/>
    </xf>
    <xf numFmtId="0" fontId="7" fillId="12" borderId="3" xfId="0" applyFont="1" applyFill="1" applyBorder="1" applyAlignment="1">
      <alignment horizontal="center" vertical="center" wrapText="1"/>
    </xf>
    <xf numFmtId="0" fontId="7" fillId="12" borderId="8" xfId="0" applyFont="1" applyFill="1" applyBorder="1" applyAlignment="1">
      <alignment horizontal="center" vertical="center" wrapText="1"/>
    </xf>
    <xf numFmtId="0" fontId="9" fillId="12" borderId="7" xfId="0" applyFont="1" applyFill="1" applyBorder="1" applyAlignment="1">
      <alignment horizontal="center" vertical="center"/>
    </xf>
    <xf numFmtId="0" fontId="9" fillId="12" borderId="3" xfId="0" applyFont="1" applyFill="1" applyBorder="1" applyAlignment="1">
      <alignment horizontal="center" vertical="center"/>
    </xf>
    <xf numFmtId="0" fontId="9" fillId="12" borderId="8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left" vertical="center" wrapText="1"/>
    </xf>
    <xf numFmtId="0" fontId="4" fillId="6" borderId="2" xfId="0" applyFont="1" applyFill="1" applyBorder="1" applyAlignment="1">
      <alignment horizontal="left" vertical="center" wrapText="1"/>
    </xf>
    <xf numFmtId="164" fontId="7" fillId="12" borderId="1" xfId="1" applyFont="1" applyFill="1" applyBorder="1" applyAlignment="1">
      <alignment horizontal="center" vertical="center" wrapText="1"/>
    </xf>
    <xf numFmtId="0" fontId="16" fillId="6" borderId="6" xfId="0" applyFont="1" applyFill="1" applyBorder="1" applyAlignment="1">
      <alignment horizontal="left" vertical="center" wrapText="1"/>
    </xf>
    <xf numFmtId="0" fontId="16" fillId="6" borderId="2" xfId="0" applyFont="1" applyFill="1" applyBorder="1" applyAlignment="1">
      <alignment horizontal="left" vertical="center" wrapText="1"/>
    </xf>
    <xf numFmtId="0" fontId="9" fillId="12" borderId="1" xfId="0" applyNumberFormat="1" applyFont="1" applyFill="1" applyBorder="1" applyAlignment="1">
      <alignment horizontal="center" vertical="center"/>
    </xf>
    <xf numFmtId="0" fontId="10" fillId="11" borderId="6" xfId="0" applyFont="1" applyFill="1" applyBorder="1" applyAlignment="1">
      <alignment horizontal="left" vertical="center"/>
    </xf>
    <xf numFmtId="0" fontId="10" fillId="11" borderId="2" xfId="0" applyFont="1" applyFill="1" applyBorder="1" applyAlignment="1">
      <alignment horizontal="left" vertical="center"/>
    </xf>
    <xf numFmtId="0" fontId="10" fillId="11" borderId="4" xfId="0" applyFont="1" applyFill="1" applyBorder="1" applyAlignment="1">
      <alignment horizontal="left" vertical="center"/>
    </xf>
    <xf numFmtId="0" fontId="7" fillId="7" borderId="6" xfId="2" applyFont="1" applyFill="1" applyBorder="1" applyAlignment="1">
      <alignment horizontal="left" vertical="center"/>
    </xf>
    <xf numFmtId="0" fontId="7" fillId="7" borderId="2" xfId="2" applyFont="1" applyFill="1" applyBorder="1" applyAlignment="1">
      <alignment horizontal="left" vertical="center"/>
    </xf>
    <xf numFmtId="0" fontId="7" fillId="7" borderId="4" xfId="2" applyFont="1" applyFill="1" applyBorder="1" applyAlignment="1">
      <alignment horizontal="left" vertical="center"/>
    </xf>
    <xf numFmtId="0" fontId="12" fillId="7" borderId="6" xfId="2" applyFont="1" applyFill="1" applyBorder="1" applyAlignment="1">
      <alignment horizontal="center" vertical="center"/>
    </xf>
    <xf numFmtId="0" fontId="12" fillId="7" borderId="4" xfId="2" applyFont="1" applyFill="1" applyBorder="1" applyAlignment="1">
      <alignment horizontal="center" vertical="center"/>
    </xf>
    <xf numFmtId="0" fontId="28" fillId="12" borderId="0" xfId="0" applyFont="1" applyFill="1" applyAlignment="1">
      <alignment horizontal="center"/>
    </xf>
    <xf numFmtId="2" fontId="7" fillId="9" borderId="6" xfId="0" applyNumberFormat="1" applyFont="1" applyFill="1" applyBorder="1" applyAlignment="1">
      <alignment horizontal="left" vertical="center"/>
    </xf>
    <xf numFmtId="2" fontId="7" fillId="9" borderId="2" xfId="0" applyNumberFormat="1" applyFont="1" applyFill="1" applyBorder="1" applyAlignment="1">
      <alignment horizontal="left" vertical="center"/>
    </xf>
    <xf numFmtId="2" fontId="7" fillId="9" borderId="4" xfId="0" applyNumberFormat="1" applyFont="1" applyFill="1" applyBorder="1" applyAlignment="1">
      <alignment horizontal="left" vertical="center"/>
    </xf>
    <xf numFmtId="168" fontId="7" fillId="9" borderId="1" xfId="0" applyNumberFormat="1" applyFont="1" applyFill="1" applyBorder="1" applyAlignment="1">
      <alignment horizontal="center"/>
    </xf>
    <xf numFmtId="44" fontId="7" fillId="9" borderId="6" xfId="4" applyFont="1" applyFill="1" applyBorder="1" applyAlignment="1">
      <alignment horizontal="center"/>
    </xf>
    <xf numFmtId="44" fontId="7" fillId="9" borderId="2" xfId="4" applyFont="1" applyFill="1" applyBorder="1" applyAlignment="1">
      <alignment horizontal="center"/>
    </xf>
    <xf numFmtId="2" fontId="9" fillId="9" borderId="6" xfId="0" applyNumberFormat="1" applyFont="1" applyFill="1" applyBorder="1" applyAlignment="1">
      <alignment horizontal="left" vertical="center"/>
    </xf>
    <xf numFmtId="2" fontId="9" fillId="9" borderId="2" xfId="0" applyNumberFormat="1" applyFont="1" applyFill="1" applyBorder="1" applyAlignment="1">
      <alignment horizontal="left" vertical="center"/>
    </xf>
    <xf numFmtId="2" fontId="9" fillId="9" borderId="4" xfId="0" applyNumberFormat="1" applyFont="1" applyFill="1" applyBorder="1" applyAlignment="1">
      <alignment horizontal="left" vertical="center"/>
    </xf>
    <xf numFmtId="0" fontId="10" fillId="0" borderId="6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4" xfId="0" applyFont="1" applyFill="1" applyBorder="1" applyAlignment="1">
      <alignment horizontal="center"/>
    </xf>
    <xf numFmtId="1" fontId="8" fillId="0" borderId="6" xfId="0" applyNumberFormat="1" applyFont="1" applyFill="1" applyBorder="1" applyAlignment="1">
      <alignment horizontal="center" vertical="center"/>
    </xf>
    <xf numFmtId="1" fontId="8" fillId="0" borderId="4" xfId="0" applyNumberFormat="1" applyFont="1" applyFill="1" applyBorder="1" applyAlignment="1">
      <alignment horizontal="center" vertical="center"/>
    </xf>
    <xf numFmtId="2" fontId="7" fillId="7" borderId="6" xfId="0" applyNumberFormat="1" applyFont="1" applyFill="1" applyBorder="1" applyAlignment="1">
      <alignment horizontal="left" vertical="center"/>
    </xf>
    <xf numFmtId="2" fontId="7" fillId="7" borderId="2" xfId="0" applyNumberFormat="1" applyFont="1" applyFill="1" applyBorder="1" applyAlignment="1">
      <alignment horizontal="left" vertical="center"/>
    </xf>
    <xf numFmtId="2" fontId="7" fillId="7" borderId="4" xfId="0" applyNumberFormat="1" applyFont="1" applyFill="1" applyBorder="1" applyAlignment="1">
      <alignment horizontal="center" vertical="center"/>
    </xf>
    <xf numFmtId="164" fontId="4" fillId="14" borderId="1" xfId="1" applyFont="1" applyFill="1" applyBorder="1" applyAlignment="1">
      <alignment horizontal="left" vertical="center" wrapText="1"/>
    </xf>
    <xf numFmtId="164" fontId="4" fillId="0" borderId="1" xfId="1" applyFont="1" applyFill="1" applyBorder="1" applyAlignment="1">
      <alignment horizontal="left" vertical="center" wrapText="1"/>
    </xf>
    <xf numFmtId="164" fontId="7" fillId="0" borderId="6" xfId="1" applyFont="1" applyFill="1" applyBorder="1" applyAlignment="1">
      <alignment horizontal="center" vertical="center" wrapText="1"/>
    </xf>
    <xf numFmtId="164" fontId="7" fillId="0" borderId="4" xfId="1" applyFont="1" applyFill="1" applyBorder="1" applyAlignment="1">
      <alignment horizontal="center" vertical="center" wrapText="1"/>
    </xf>
    <xf numFmtId="1" fontId="8" fillId="11" borderId="6" xfId="0" applyNumberFormat="1" applyFont="1" applyFill="1" applyBorder="1" applyAlignment="1">
      <alignment horizontal="center" vertical="center"/>
    </xf>
    <xf numFmtId="1" fontId="8" fillId="11" borderId="4" xfId="0" applyNumberFormat="1" applyFont="1" applyFill="1" applyBorder="1" applyAlignment="1">
      <alignment horizontal="center" vertical="center"/>
    </xf>
    <xf numFmtId="1" fontId="8" fillId="11" borderId="2" xfId="0" applyNumberFormat="1" applyFont="1" applyFill="1" applyBorder="1" applyAlignment="1">
      <alignment horizontal="center" vertical="center"/>
    </xf>
    <xf numFmtId="1" fontId="8" fillId="0" borderId="2" xfId="0" applyNumberFormat="1" applyFont="1" applyFill="1" applyBorder="1" applyAlignment="1">
      <alignment horizontal="center" vertical="center"/>
    </xf>
    <xf numFmtId="0" fontId="23" fillId="0" borderId="24" xfId="0" applyFont="1" applyBorder="1" applyAlignment="1">
      <alignment horizontal="center" wrapText="1"/>
    </xf>
    <xf numFmtId="0" fontId="23" fillId="0" borderId="27" xfId="0" applyFont="1" applyBorder="1" applyAlignment="1">
      <alignment horizontal="center" wrapText="1"/>
    </xf>
  </cellXfs>
  <cellStyles count="5">
    <cellStyle name="Currency 2" xfId="1" xr:uid="{00000000-0005-0000-0000-000000000000}"/>
    <cellStyle name="Moeda" xfId="4" builtinId="4"/>
    <cellStyle name="Normal" xfId="0" builtinId="0"/>
    <cellStyle name="Normal 2" xfId="2" xr:uid="{00000000-0005-0000-0000-000002000000}"/>
    <cellStyle name="Percentagem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aseline="0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Cálculos!$C$4:$C$6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E01-43FD-8587-5FD5D03561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95883307985482"/>
          <c:y val="0.29312279208342396"/>
          <c:w val="0.18662148893979891"/>
          <c:h val="0.40586224019295153"/>
        </c:manualLayout>
      </c:layout>
      <c:overlay val="0"/>
      <c:txPr>
        <a:bodyPr/>
        <a:lstStyle/>
        <a:p>
          <a:pPr>
            <a:defRPr sz="1400" baseline="0"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01586723350974"/>
          <c:y val="0.11475432800158512"/>
          <c:w val="0.5925202545600996"/>
          <c:h val="0.77049334515349965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3.2530038222834089E-2"/>
                  <c:y val="-0.20940553978679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11-4F24-A669-38BFB4831E22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400" baseline="0"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Cálculos!$B$16:$B$22</c:f>
              <c:strCache>
                <c:ptCount val="7"/>
                <c:pt idx="0">
                  <c:v>Ob. 1</c:v>
                </c:pt>
                <c:pt idx="1">
                  <c:v>Ob. 2</c:v>
                </c:pt>
                <c:pt idx="2">
                  <c:v>Ob. 3</c:v>
                </c:pt>
                <c:pt idx="3">
                  <c:v>Ob. 4</c:v>
                </c:pt>
                <c:pt idx="4">
                  <c:v>Ob. 5</c:v>
                </c:pt>
                <c:pt idx="5">
                  <c:v>Ob. 6</c:v>
                </c:pt>
                <c:pt idx="6">
                  <c:v>Ob. 7</c:v>
                </c:pt>
              </c:strCache>
            </c:strRef>
          </c:cat>
          <c:val>
            <c:numRef>
              <c:f>Cálculos!$C$16:$C$22</c:f>
              <c:numCache>
                <c:formatCode>0.0%</c:formatCode>
                <c:ptCount val="7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911-4F24-A669-38BFB4831E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81448214495587"/>
          <c:y val="0.19781590261118037"/>
          <c:w val="0.14960644301185241"/>
          <c:h val="0.59413566459605127"/>
        </c:manualLayout>
      </c:layout>
      <c:overlay val="0"/>
      <c:txPr>
        <a:bodyPr/>
        <a:lstStyle/>
        <a:p>
          <a:pPr>
            <a:defRPr sz="1200" baseline="0"/>
          </a:pPr>
          <a:endParaRPr lang="pt-PT"/>
        </a:p>
      </c:txPr>
    </c:legend>
    <c:plotVisOnly val="1"/>
    <c:dispBlanksAs val="zero"/>
    <c:showDLblsOverMax val="0"/>
  </c:chart>
  <c:printSettings>
    <c:headerFooter/>
    <c:pageMargins b="1" l="0.75000000000000366" r="0.75000000000000366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2401586723350974"/>
          <c:y val="0.11475432800158512"/>
          <c:w val="0.5925202545600996"/>
          <c:h val="0.77049334515349965"/>
        </c:manualLayout>
      </c:layout>
      <c:pie3DChart>
        <c:varyColors val="1"/>
        <c:ser>
          <c:idx val="0"/>
          <c:order val="0"/>
          <c:dLbls>
            <c:dLbl>
              <c:idx val="4"/>
              <c:layout>
                <c:manualLayout>
                  <c:x val="3.2530038222834089E-2"/>
                  <c:y val="-0.2094055397867910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31C-41D3-9D11-4CB1E98089AD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Cálculos!$B$16:$B$22</c:f>
              <c:strCache>
                <c:ptCount val="7"/>
                <c:pt idx="0">
                  <c:v>Ob. 1</c:v>
                </c:pt>
                <c:pt idx="1">
                  <c:v>Ob. 2</c:v>
                </c:pt>
                <c:pt idx="2">
                  <c:v>Ob. 3</c:v>
                </c:pt>
                <c:pt idx="3">
                  <c:v>Ob. 4</c:v>
                </c:pt>
                <c:pt idx="4">
                  <c:v>Ob. 5</c:v>
                </c:pt>
                <c:pt idx="5">
                  <c:v>Ob. 6</c:v>
                </c:pt>
                <c:pt idx="6">
                  <c:v>Ob. 7</c:v>
                </c:pt>
              </c:strCache>
            </c:strRef>
          </c:cat>
          <c:val>
            <c:numRef>
              <c:f>Cálculos!$C$16:$C$22</c:f>
              <c:numCache>
                <c:formatCode>0.0%</c:formatCode>
                <c:ptCount val="7"/>
                <c:pt idx="0">
                  <c:v>0.15</c:v>
                </c:pt>
                <c:pt idx="1">
                  <c:v>0.15</c:v>
                </c:pt>
                <c:pt idx="2">
                  <c:v>0.15</c:v>
                </c:pt>
                <c:pt idx="3">
                  <c:v>0.15</c:v>
                </c:pt>
                <c:pt idx="4">
                  <c:v>0.1</c:v>
                </c:pt>
                <c:pt idx="5">
                  <c:v>0.1</c:v>
                </c:pt>
                <c:pt idx="6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31C-41D3-9D11-4CB1E98089A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8981448214495587"/>
          <c:y val="0.19781590261118037"/>
          <c:w val="0.14960644301185241"/>
          <c:h val="0.53923383606155584"/>
        </c:manualLayout>
      </c:layout>
      <c:overlay val="0"/>
    </c:legend>
    <c:plotVisOnly val="1"/>
    <c:dispBlanksAs val="zero"/>
    <c:showDLblsOverMax val="0"/>
  </c:chart>
  <c:printSettings>
    <c:headerFooter/>
    <c:pageMargins b="1" l="0.75000000000000366" r="0.75000000000000366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ysClr val="windowText" lastClr="000000"/>
                    </a:solidFill>
                  </a:defRPr>
                </a:pPr>
                <a:endParaRPr lang="pt-PT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Cálculos!$B$4:$B$6</c:f>
              <c:strCache>
                <c:ptCount val="3"/>
                <c:pt idx="0">
                  <c:v>Eficácia</c:v>
                </c:pt>
                <c:pt idx="1">
                  <c:v>Eficiência</c:v>
                </c:pt>
                <c:pt idx="2">
                  <c:v>Qualidade</c:v>
                </c:pt>
              </c:strCache>
            </c:strRef>
          </c:cat>
          <c:val>
            <c:numRef>
              <c:f>Cálculos!$C$4:$C$6</c:f>
              <c:numCache>
                <c:formatCode>0%</c:formatCode>
                <c:ptCount val="3"/>
                <c:pt idx="0">
                  <c:v>0.4</c:v>
                </c:pt>
                <c:pt idx="1">
                  <c:v>0.4</c:v>
                </c:pt>
                <c:pt idx="2">
                  <c:v>0.2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416-4A67-8FF2-1BE93FA332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0.79495883307985482"/>
          <c:y val="0.29312279208342396"/>
          <c:w val="0.18662148893979891"/>
          <c:h val="0.40586224019295153"/>
        </c:manualLayout>
      </c:layout>
      <c:overlay val="0"/>
    </c:legend>
    <c:plotVisOnly val="1"/>
    <c:dispBlanksAs val="zero"/>
    <c:showDLblsOverMax val="0"/>
  </c:chart>
  <c:printSettings>
    <c:headerFooter/>
    <c:pageMargins b="0.75000000000000722" l="0.70000000000000062" r="0.70000000000000062" t="0.75000000000000722" header="0.30000000000000032" footer="0.30000000000000032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323850</xdr:colOff>
      <xdr:row>3</xdr:row>
      <xdr:rowOff>390525</xdr:rowOff>
    </xdr:from>
    <xdr:to>
      <xdr:col>13</xdr:col>
      <xdr:colOff>742950</xdr:colOff>
      <xdr:row>4</xdr:row>
      <xdr:rowOff>714375</xdr:rowOff>
    </xdr:to>
    <xdr:grpSp>
      <xdr:nvGrpSpPr>
        <xdr:cNvPr id="2" name="Group 832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pSpPr>
          <a:grpSpLocks/>
        </xdr:cNvGrpSpPr>
      </xdr:nvGrpSpPr>
      <xdr:grpSpPr bwMode="auto">
        <a:xfrm>
          <a:off x="323850" y="1411061"/>
          <a:ext cx="15250886" cy="718457"/>
          <a:chOff x="604" y="262"/>
          <a:chExt cx="153" cy="43"/>
        </a:xfrm>
      </xdr:grpSpPr>
      <xdr:sp macro="" textlink="">
        <xdr:nvSpPr>
          <xdr:cNvPr id="3" name="AutoShape 30">
            <a:extLst>
              <a:ext uri="{FF2B5EF4-FFF2-40B4-BE49-F238E27FC236}">
                <a16:creationId xmlns:a16="http://schemas.microsoft.com/office/drawing/2014/main" id="{00000000-0008-0000-0000-000003000000}"/>
              </a:ext>
            </a:extLst>
          </xdr:cNvPr>
          <xdr:cNvSpPr>
            <a:spLocks noChangeArrowheads="1"/>
          </xdr:cNvSpPr>
        </xdr:nvSpPr>
        <xdr:spPr bwMode="gray">
          <a:xfrm>
            <a:off x="604" y="262"/>
            <a:ext cx="153" cy="43"/>
          </a:xfrm>
          <a:prstGeom prst="roundRect">
            <a:avLst>
              <a:gd name="adj" fmla="val 10889"/>
            </a:avLst>
          </a:prstGeom>
          <a:solidFill>
            <a:schemeClr val="accent1">
              <a:lumMod val="20000"/>
              <a:lumOff val="80000"/>
            </a:schemeClr>
          </a:soli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/>
          <a:p>
            <a:endParaRPr lang="pt-PT"/>
          </a:p>
        </xdr:txBody>
      </xdr:sp>
      <xdr:sp macro="" textlink="">
        <xdr:nvSpPr>
          <xdr:cNvPr id="4" name="AutoShape 31">
            <a:extLst>
              <a:ext uri="{FF2B5EF4-FFF2-40B4-BE49-F238E27FC236}">
                <a16:creationId xmlns:a16="http://schemas.microsoft.com/office/drawing/2014/main" id="{00000000-0008-0000-0000-000004000000}"/>
              </a:ext>
            </a:extLst>
          </xdr:cNvPr>
          <xdr:cNvSpPr>
            <a:spLocks noChangeArrowheads="1"/>
          </xdr:cNvSpPr>
        </xdr:nvSpPr>
        <xdr:spPr bwMode="gray">
          <a:xfrm>
            <a:off x="607" y="266"/>
            <a:ext cx="147" cy="35"/>
          </a:xfrm>
          <a:prstGeom prst="roundRect">
            <a:avLst>
              <a:gd name="adj" fmla="val 11921"/>
            </a:avLst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45720" rIns="91440" bIns="4572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4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cs typeface="Arial"/>
              </a:rPr>
              <a:t>Missão: Promover, apoiar, coordenar e executar políticas do Governo Regional, no âmbito da Emigração e Imigração, nas áreas das Comunidades Açorianas na Diáspora, Preservação da Identidade Cultural Açoriana, Integração e Interculturalidade.</a:t>
            </a:r>
          </a:p>
        </xdr:txBody>
      </xdr:sp>
    </xdr:grpSp>
    <xdr:clientData/>
  </xdr:twoCellAnchor>
  <xdr:twoCellAnchor>
    <xdr:from>
      <xdr:col>1</xdr:col>
      <xdr:colOff>304800</xdr:colOff>
      <xdr:row>4</xdr:row>
      <xdr:rowOff>914400</xdr:rowOff>
    </xdr:from>
    <xdr:to>
      <xdr:col>13</xdr:col>
      <xdr:colOff>742950</xdr:colOff>
      <xdr:row>5</xdr:row>
      <xdr:rowOff>466725</xdr:rowOff>
    </xdr:to>
    <xdr:grpSp>
      <xdr:nvGrpSpPr>
        <xdr:cNvPr id="5" name="Group 832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304800" y="2329543"/>
          <a:ext cx="15269936" cy="559253"/>
          <a:chOff x="599" y="262"/>
          <a:chExt cx="158" cy="43"/>
        </a:xfrm>
      </xdr:grpSpPr>
      <xdr:sp macro="" textlink="">
        <xdr:nvSpPr>
          <xdr:cNvPr id="6" name="AutoShape 30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SpPr>
            <a:spLocks noChangeArrowheads="1"/>
          </xdr:cNvSpPr>
        </xdr:nvSpPr>
        <xdr:spPr bwMode="gray">
          <a:xfrm>
            <a:off x="599" y="262"/>
            <a:ext cx="158" cy="43"/>
          </a:xfrm>
          <a:prstGeom prst="roundRect">
            <a:avLst>
              <a:gd name="adj" fmla="val 10889"/>
            </a:avLst>
          </a:prstGeom>
          <a:solidFill>
            <a:schemeClr val="accent1">
              <a:lumMod val="20000"/>
              <a:lumOff val="80000"/>
            </a:schemeClr>
          </a:solidFill>
          <a:ln w="9525">
            <a:solidFill>
              <a:srgbClr val="FFFFFF"/>
            </a:solidFill>
            <a:round/>
            <a:headEnd/>
            <a:tailEnd/>
          </a:ln>
          <a:effectLst>
            <a:outerShdw dist="135003" dir="2928844" algn="ctr" rotWithShape="0">
              <a:srgbClr val="000000">
                <a:alpha val="50000"/>
              </a:srgbClr>
            </a:outerShdw>
          </a:effectLst>
        </xdr:spPr>
        <xdr:txBody>
          <a:bodyPr wrap="square" anchor="ctr"/>
          <a:lstStyle/>
          <a:p>
            <a:endParaRPr lang="pt-PT"/>
          </a:p>
        </xdr:txBody>
      </xdr:sp>
      <xdr:sp macro="" textlink="">
        <xdr:nvSpPr>
          <xdr:cNvPr id="7" name="AutoShape 31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SpPr>
            <a:spLocks noChangeArrowheads="1"/>
          </xdr:cNvSpPr>
        </xdr:nvSpPr>
        <xdr:spPr bwMode="gray">
          <a:xfrm>
            <a:off x="602" y="266"/>
            <a:ext cx="152" cy="37"/>
          </a:xfrm>
          <a:prstGeom prst="roundRect">
            <a:avLst>
              <a:gd name="adj" fmla="val 11921"/>
            </a:avLst>
          </a:prstGeom>
          <a:solidFill>
            <a:schemeClr val="accent1">
              <a:lumMod val="60000"/>
              <a:lumOff val="40000"/>
            </a:schemeClr>
          </a:solidFill>
          <a:ln w="9525">
            <a:solidFill>
              <a:srgbClr val="FEFEFE"/>
            </a:solidFill>
            <a:round/>
            <a:headEnd/>
            <a:tailEnd/>
          </a:ln>
        </xdr:spPr>
        <xdr:txBody>
          <a:bodyPr vertOverflow="clip" wrap="square" lIns="91440" tIns="36000" rIns="91440" bIns="36000" anchor="ctr" upright="1"/>
          <a:lstStyle/>
          <a:p>
            <a:pPr marL="0" marR="0" lvl="0" indent="0" algn="ctr" defTabSz="914400" rtl="1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000"/>
            </a:pPr>
            <a:r>
              <a:rPr kumimoji="0" lang="en-ZA" sz="1600" b="1" i="0" u="none" strike="noStrike" kern="0" cap="none" spc="0" normalizeH="0" baseline="0" noProof="0">
                <a:ln>
                  <a:noFill/>
                </a:ln>
                <a:solidFill>
                  <a:schemeClr val="bg1"/>
                </a:solidFill>
                <a:effectLst/>
                <a:uLnTx/>
                <a:uFillTx/>
                <a:latin typeface="Arial"/>
                <a:ea typeface="+mn-ea"/>
                <a:cs typeface="Arial"/>
              </a:rPr>
              <a:t>Visão: </a:t>
            </a:r>
            <a:r>
              <a:rPr lang="en-ZA" sz="1600" b="1" i="0" baseline="0">
                <a:solidFill>
                  <a:schemeClr val="bg1"/>
                </a:solidFill>
                <a:latin typeface="+mn-lt"/>
                <a:ea typeface="+mn-ea"/>
                <a:cs typeface="+mn-cs"/>
              </a:rPr>
              <a:t> Queremos ser um serviço público de referência na integração e promoção da identidade cultural dos emigrantes e imigrantes dos Açores. </a:t>
            </a:r>
            <a:endParaRPr kumimoji="0" lang="en-ZA" sz="1600" b="0" i="0" u="none" strike="noStrike" kern="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/>
              <a:cs typeface="Arial"/>
            </a:endParaRPr>
          </a:p>
        </xdr:txBody>
      </xdr:sp>
    </xdr:grpSp>
    <xdr:clientData/>
  </xdr:twoCellAnchor>
  <xdr:twoCellAnchor>
    <xdr:from>
      <xdr:col>1</xdr:col>
      <xdr:colOff>294358</xdr:colOff>
      <xdr:row>5</xdr:row>
      <xdr:rowOff>609835</xdr:rowOff>
    </xdr:from>
    <xdr:to>
      <xdr:col>13</xdr:col>
      <xdr:colOff>751558</xdr:colOff>
      <xdr:row>7</xdr:row>
      <xdr:rowOff>1757430</xdr:rowOff>
    </xdr:to>
    <xdr:sp macro="" textlink="">
      <xdr:nvSpPr>
        <xdr:cNvPr id="8" name="AutoShape 31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>
          <a:spLocks noChangeArrowheads="1"/>
        </xdr:cNvSpPr>
      </xdr:nvSpPr>
      <xdr:spPr bwMode="gray">
        <a:xfrm>
          <a:off x="294358" y="3051455"/>
          <a:ext cx="16005756" cy="6030834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</xdr:spPr>
      <xdr:txBody>
        <a:bodyPr/>
        <a:lstStyle/>
        <a:p>
          <a:endParaRPr lang="pt-PT"/>
        </a:p>
        <a:p>
          <a:endParaRPr lang="pt-PT"/>
        </a:p>
        <a:p>
          <a:r>
            <a:rPr lang="pt-PT"/>
            <a:t>z</a:t>
          </a:r>
        </a:p>
      </xdr:txBody>
    </xdr:sp>
    <xdr:clientData/>
  </xdr:twoCellAnchor>
  <xdr:twoCellAnchor>
    <xdr:from>
      <xdr:col>2</xdr:col>
      <xdr:colOff>526165</xdr:colOff>
      <xdr:row>6</xdr:row>
      <xdr:rowOff>2836750</xdr:rowOff>
    </xdr:from>
    <xdr:to>
      <xdr:col>11</xdr:col>
      <xdr:colOff>501949</xdr:colOff>
      <xdr:row>6</xdr:row>
      <xdr:rowOff>3501032</xdr:rowOff>
    </xdr:to>
    <xdr:sp macro="" textlink="">
      <xdr:nvSpPr>
        <xdr:cNvPr id="9" name="AutoShape 30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SpPr>
          <a:spLocks noChangeArrowheads="1"/>
        </xdr:cNvSpPr>
      </xdr:nvSpPr>
      <xdr:spPr bwMode="gray">
        <a:xfrm>
          <a:off x="1640590" y="5922850"/>
          <a:ext cx="14672859" cy="664282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655864</xdr:colOff>
      <xdr:row>6</xdr:row>
      <xdr:rowOff>2955779</xdr:rowOff>
    </xdr:from>
    <xdr:to>
      <xdr:col>11</xdr:col>
      <xdr:colOff>240394</xdr:colOff>
      <xdr:row>6</xdr:row>
      <xdr:rowOff>3439588</xdr:rowOff>
    </xdr:to>
    <xdr:sp macro="" textlink="">
      <xdr:nvSpPr>
        <xdr:cNvPr id="10" name="AutoShape 31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rrowheads="1"/>
        </xdr:cNvSpPr>
      </xdr:nvSpPr>
      <xdr:spPr bwMode="gray">
        <a:xfrm>
          <a:off x="1823012" y="6068173"/>
          <a:ext cx="12678051" cy="483809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5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3: Promover a preservação da identidade cultural açoriana no Mundo. 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548654</xdr:colOff>
      <xdr:row>6</xdr:row>
      <xdr:rowOff>938894</xdr:rowOff>
    </xdr:from>
    <xdr:to>
      <xdr:col>11</xdr:col>
      <xdr:colOff>524438</xdr:colOff>
      <xdr:row>6</xdr:row>
      <xdr:rowOff>1656615</xdr:rowOff>
    </xdr:to>
    <xdr:sp macro="" textlink="">
      <xdr:nvSpPr>
        <xdr:cNvPr id="11" name="AutoShape 3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SpPr>
          <a:spLocks noChangeArrowheads="1"/>
        </xdr:cNvSpPr>
      </xdr:nvSpPr>
      <xdr:spPr bwMode="gray">
        <a:xfrm>
          <a:off x="1663079" y="4024994"/>
          <a:ext cx="14672859" cy="7177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697139</xdr:colOff>
      <xdr:row>6</xdr:row>
      <xdr:rowOff>1017709</xdr:rowOff>
    </xdr:from>
    <xdr:to>
      <xdr:col>11</xdr:col>
      <xdr:colOff>255361</xdr:colOff>
      <xdr:row>6</xdr:row>
      <xdr:rowOff>1532059</xdr:rowOff>
    </xdr:to>
    <xdr:sp macro="" textlink="">
      <xdr:nvSpPr>
        <xdr:cNvPr id="12" name="AutoShape 3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rrowheads="1"/>
        </xdr:cNvSpPr>
      </xdr:nvSpPr>
      <xdr:spPr bwMode="gray">
        <a:xfrm>
          <a:off x="1867353" y="4106530"/>
          <a:ext cx="12648294" cy="514350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1: Cooperar com entidades, instituições, organizações e associações com vista à plena integração dos emigrantes.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465702</xdr:colOff>
      <xdr:row>6</xdr:row>
      <xdr:rowOff>391562</xdr:rowOff>
    </xdr:from>
    <xdr:to>
      <xdr:col>11</xdr:col>
      <xdr:colOff>443929</xdr:colOff>
      <xdr:row>6</xdr:row>
      <xdr:rowOff>736273</xdr:rowOff>
    </xdr:to>
    <xdr:sp macro="" textlink="">
      <xdr:nvSpPr>
        <xdr:cNvPr id="13" name="AutoShape 30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rrowheads="1"/>
        </xdr:cNvSpPr>
      </xdr:nvSpPr>
      <xdr:spPr bwMode="gray">
        <a:xfrm>
          <a:off x="1580127" y="3477662"/>
          <a:ext cx="14675302" cy="344711"/>
        </a:xfrm>
        <a:prstGeom prst="roundRect">
          <a:avLst>
            <a:gd name="adj" fmla="val 10889"/>
          </a:avLst>
        </a:prstGeom>
        <a:solidFill>
          <a:schemeClr val="accent1">
            <a:lumMod val="75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chemeClr val="bg1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Objetivos Estratégicos  </a:t>
          </a:r>
        </a:p>
      </xdr:txBody>
    </xdr:sp>
    <xdr:clientData/>
  </xdr:twoCellAnchor>
  <xdr:twoCellAnchor>
    <xdr:from>
      <xdr:col>1</xdr:col>
      <xdr:colOff>261937</xdr:colOff>
      <xdr:row>2</xdr:row>
      <xdr:rowOff>19050</xdr:rowOff>
    </xdr:from>
    <xdr:to>
      <xdr:col>1</xdr:col>
      <xdr:colOff>909637</xdr:colOff>
      <xdr:row>3</xdr:row>
      <xdr:rowOff>276225</xdr:rowOff>
    </xdr:to>
    <xdr:pic>
      <xdr:nvPicPr>
        <xdr:cNvPr id="15" name="Picture 703" descr="RAA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61937" y="628650"/>
          <a:ext cx="647700" cy="6667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2</xdr:col>
      <xdr:colOff>558271</xdr:colOff>
      <xdr:row>6</xdr:row>
      <xdr:rowOff>3724576</xdr:rowOff>
    </xdr:from>
    <xdr:to>
      <xdr:col>11</xdr:col>
      <xdr:colOff>534055</xdr:colOff>
      <xdr:row>7</xdr:row>
      <xdr:rowOff>169132</xdr:rowOff>
    </xdr:to>
    <xdr:sp macro="" textlink="">
      <xdr:nvSpPr>
        <xdr:cNvPr id="16" name="AutoShape 30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rrowheads="1"/>
        </xdr:cNvSpPr>
      </xdr:nvSpPr>
      <xdr:spPr bwMode="gray">
        <a:xfrm>
          <a:off x="1672696" y="6810676"/>
          <a:ext cx="14672859" cy="654606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659191</xdr:colOff>
      <xdr:row>6</xdr:row>
      <xdr:rowOff>3811260</xdr:rowOff>
    </xdr:from>
    <xdr:to>
      <xdr:col>11</xdr:col>
      <xdr:colOff>264583</xdr:colOff>
      <xdr:row>7</xdr:row>
      <xdr:rowOff>75343</xdr:rowOff>
    </xdr:to>
    <xdr:sp macro="" textlink="">
      <xdr:nvSpPr>
        <xdr:cNvPr id="17" name="AutoShape 31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>
          <a:spLocks noChangeArrowheads="1"/>
        </xdr:cNvSpPr>
      </xdr:nvSpPr>
      <xdr:spPr bwMode="gray">
        <a:xfrm>
          <a:off x="1773616" y="6897360"/>
          <a:ext cx="14302467" cy="474133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4: Promover a integração das comunidades imigradas nos Açores e a interculturalidade.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  <xdr:twoCellAnchor>
    <xdr:from>
      <xdr:col>2</xdr:col>
      <xdr:colOff>544286</xdr:colOff>
      <xdr:row>6</xdr:row>
      <xdr:rowOff>1830504</xdr:rowOff>
    </xdr:from>
    <xdr:to>
      <xdr:col>11</xdr:col>
      <xdr:colOff>520070</xdr:colOff>
      <xdr:row>6</xdr:row>
      <xdr:rowOff>2548225</xdr:rowOff>
    </xdr:to>
    <xdr:sp macro="" textlink="">
      <xdr:nvSpPr>
        <xdr:cNvPr id="19" name="AutoShape 30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rrowheads="1"/>
        </xdr:cNvSpPr>
      </xdr:nvSpPr>
      <xdr:spPr bwMode="gray">
        <a:xfrm>
          <a:off x="1658711" y="4916604"/>
          <a:ext cx="14672859" cy="7177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693674</xdr:colOff>
      <xdr:row>6</xdr:row>
      <xdr:rowOff>1915669</xdr:rowOff>
    </xdr:from>
    <xdr:to>
      <xdr:col>11</xdr:col>
      <xdr:colOff>275317</xdr:colOff>
      <xdr:row>6</xdr:row>
      <xdr:rowOff>2430019</xdr:rowOff>
    </xdr:to>
    <xdr:sp macro="" textlink="">
      <xdr:nvSpPr>
        <xdr:cNvPr id="20" name="AutoShape 31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rrowheads="1"/>
        </xdr:cNvSpPr>
      </xdr:nvSpPr>
      <xdr:spPr bwMode="gray">
        <a:xfrm>
          <a:off x="1863888" y="5004490"/>
          <a:ext cx="12671715" cy="514350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2: Manter uma relação próxima e em renovação constante com as comunidades açorianas no mundo.</a:t>
          </a:r>
        </a:p>
      </xdr:txBody>
    </xdr:sp>
    <xdr:clientData/>
  </xdr:twoCellAnchor>
  <xdr:twoCellAnchor>
    <xdr:from>
      <xdr:col>1</xdr:col>
      <xdr:colOff>122463</xdr:colOff>
      <xdr:row>56</xdr:row>
      <xdr:rowOff>122464</xdr:rowOff>
    </xdr:from>
    <xdr:to>
      <xdr:col>4</xdr:col>
      <xdr:colOff>2326821</xdr:colOff>
      <xdr:row>75</xdr:row>
      <xdr:rowOff>136072</xdr:rowOff>
    </xdr:to>
    <xdr:graphicFrame macro="">
      <xdr:nvGraphicFramePr>
        <xdr:cNvPr id="21" name="Gráfico 1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381000</xdr:colOff>
      <xdr:row>56</xdr:row>
      <xdr:rowOff>108857</xdr:rowOff>
    </xdr:from>
    <xdr:to>
      <xdr:col>14</xdr:col>
      <xdr:colOff>0</xdr:colOff>
      <xdr:row>75</xdr:row>
      <xdr:rowOff>95251</xdr:rowOff>
    </xdr:to>
    <xdr:graphicFrame macro="">
      <xdr:nvGraphicFramePr>
        <xdr:cNvPr id="22" name="Chart 3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570758</xdr:colOff>
      <xdr:row>7</xdr:row>
      <xdr:rowOff>440020</xdr:rowOff>
    </xdr:from>
    <xdr:to>
      <xdr:col>11</xdr:col>
      <xdr:colOff>530667</xdr:colOff>
      <xdr:row>7</xdr:row>
      <xdr:rowOff>1183141</xdr:rowOff>
    </xdr:to>
    <xdr:sp macro="" textlink="">
      <xdr:nvSpPr>
        <xdr:cNvPr id="23" name="AutoShape 30">
          <a:extLst>
            <a:ext uri="{FF2B5EF4-FFF2-40B4-BE49-F238E27FC236}">
              <a16:creationId xmlns:a16="http://schemas.microsoft.com/office/drawing/2014/main" id="{EC6F4DCB-56DF-45CC-947D-D713838C0EF0}"/>
            </a:ext>
          </a:extLst>
        </xdr:cNvPr>
        <xdr:cNvSpPr>
          <a:spLocks noChangeArrowheads="1"/>
        </xdr:cNvSpPr>
      </xdr:nvSpPr>
      <xdr:spPr bwMode="gray">
        <a:xfrm>
          <a:off x="1737906" y="7764879"/>
          <a:ext cx="13053430" cy="743121"/>
        </a:xfrm>
        <a:prstGeom prst="roundRect">
          <a:avLst>
            <a:gd name="adj" fmla="val 10889"/>
          </a:avLst>
        </a:prstGeom>
        <a:solidFill>
          <a:schemeClr val="accent1">
            <a:lumMod val="20000"/>
            <a:lumOff val="80000"/>
          </a:schemeClr>
        </a:solidFill>
        <a:ln w="9525">
          <a:solidFill>
            <a:srgbClr val="FFFFFF"/>
          </a:solidFill>
          <a:round/>
          <a:headEnd/>
          <a:tailEnd/>
        </a:ln>
        <a:effectLst>
          <a:outerShdw dist="135003" dir="2928844" algn="ctr" rotWithShape="0">
            <a:srgbClr val="000000">
              <a:alpha val="50000"/>
            </a:srgbClr>
          </a:outerShdw>
        </a:effectLst>
      </xdr:spPr>
      <xdr:txBody>
        <a:bodyPr wrap="square" anchor="ctr"/>
        <a:lstStyle/>
        <a:p>
          <a:endParaRPr lang="pt-PT"/>
        </a:p>
      </xdr:txBody>
    </xdr:sp>
    <xdr:clientData/>
  </xdr:twoCellAnchor>
  <xdr:twoCellAnchor>
    <xdr:from>
      <xdr:col>2</xdr:col>
      <xdr:colOff>694023</xdr:colOff>
      <xdr:row>7</xdr:row>
      <xdr:rowOff>584294</xdr:rowOff>
    </xdr:from>
    <xdr:to>
      <xdr:col>11</xdr:col>
      <xdr:colOff>321640</xdr:colOff>
      <xdr:row>7</xdr:row>
      <xdr:rowOff>1032267</xdr:rowOff>
    </xdr:to>
    <xdr:sp macro="" textlink="">
      <xdr:nvSpPr>
        <xdr:cNvPr id="25" name="AutoShape 31">
          <a:extLst>
            <a:ext uri="{FF2B5EF4-FFF2-40B4-BE49-F238E27FC236}">
              <a16:creationId xmlns:a16="http://schemas.microsoft.com/office/drawing/2014/main" id="{387CEB31-51E9-46D4-930D-2C9B5B2DC9A7}"/>
            </a:ext>
          </a:extLst>
        </xdr:cNvPr>
        <xdr:cNvSpPr>
          <a:spLocks noChangeArrowheads="1"/>
        </xdr:cNvSpPr>
      </xdr:nvSpPr>
      <xdr:spPr bwMode="gray">
        <a:xfrm>
          <a:off x="1861171" y="7909153"/>
          <a:ext cx="12721138" cy="447973"/>
        </a:xfrm>
        <a:prstGeom prst="roundRect">
          <a:avLst>
            <a:gd name="adj" fmla="val 11921"/>
          </a:avLst>
        </a:prstGeom>
        <a:solidFill>
          <a:schemeClr val="accent1">
            <a:lumMod val="60000"/>
            <a:lumOff val="40000"/>
          </a:schemeClr>
        </a:solidFill>
        <a:ln w="9525">
          <a:solidFill>
            <a:srgbClr val="FEFEFE"/>
          </a:solidFill>
          <a:round/>
          <a:headEnd/>
          <a:tailEnd/>
        </a:ln>
        <a:effectLst/>
      </xdr:spPr>
      <xdr:txBody>
        <a:bodyPr wrap="square" anchor="ctr"/>
        <a:lstStyle>
          <a:defPPr>
            <a:defRPr lang="en-US"/>
          </a:defPPr>
          <a:lvl1pPr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1pPr>
          <a:lvl2pPr marL="4572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2pPr>
          <a:lvl3pPr marL="9144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3pPr>
          <a:lvl4pPr marL="13716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4pPr>
          <a:lvl5pPr marL="1828800" algn="l" rtl="0" fontAlgn="base">
            <a:spcBef>
              <a:spcPct val="0"/>
            </a:spcBef>
            <a:spcAft>
              <a:spcPct val="0"/>
            </a:spcAft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5pPr>
          <a:lvl6pPr marL="22860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6pPr>
          <a:lvl7pPr marL="27432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7pPr>
          <a:lvl8pPr marL="32004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8pPr>
          <a:lvl9pPr marL="3657600" algn="l" defTabSz="914400" rtl="0" eaLnBrk="1" latinLnBrk="0" hangingPunct="1">
            <a:defRPr kern="1200">
              <a:solidFill>
                <a:schemeClr val="tx1"/>
              </a:solidFill>
              <a:latin typeface="Arial" charset="0"/>
              <a:ea typeface="+mn-ea"/>
              <a:cs typeface="+mn-cs"/>
            </a:defRPr>
          </a:lvl9pPr>
        </a:lstStyle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r>
            <a:rPr kumimoji="0" lang="es-GT" sz="1400" b="1" i="0" u="none" strike="noStrike" kern="1200" cap="none" spc="0" normalizeH="0" baseline="0" noProof="0">
              <a:ln>
                <a:noFill/>
              </a:ln>
              <a:solidFill>
                <a:sysClr val="window" lastClr="FFFFFF"/>
              </a:solidFill>
              <a:effectLst/>
              <a:uLnTx/>
              <a:uFillTx/>
              <a:latin typeface="Arial" charset="0"/>
              <a:ea typeface="+mn-ea"/>
              <a:cs typeface="+mn-cs"/>
            </a:rPr>
            <a:t>OE 5: Prestar um serviço de atendimento ao público de qualidade.</a:t>
          </a:r>
        </a:p>
        <a:p>
          <a:pPr marL="0" marR="0" lvl="0" indent="0" algn="ctr" defTabSz="914400" rtl="0" eaLnBrk="1" fontAlgn="base" latinLnBrk="0" hangingPunct="1">
            <a:lnSpc>
              <a:spcPct val="100000"/>
            </a:lnSpc>
            <a:spcBef>
              <a:spcPct val="0"/>
            </a:spcBef>
            <a:spcAft>
              <a:spcPct val="0"/>
            </a:spcAft>
            <a:buClrTx/>
            <a:buSzTx/>
            <a:buFontTx/>
            <a:buNone/>
            <a:tabLst/>
            <a:defRPr/>
          </a:pPr>
          <a:endParaRPr kumimoji="0" lang="es-GT" sz="1400" b="1" i="0" u="none" strike="noStrike" kern="1200" cap="none" spc="0" normalizeH="0" baseline="0" noProof="0">
            <a:ln>
              <a:noFill/>
            </a:ln>
            <a:solidFill>
              <a:sysClr val="window" lastClr="FFFFFF"/>
            </a:solidFill>
            <a:effectLst/>
            <a:uLnTx/>
            <a:uFillTx/>
            <a:latin typeface="Arial" charset="0"/>
            <a:ea typeface="+mn-ea"/>
            <a:cs typeface="+mn-cs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1076324</xdr:colOff>
      <xdr:row>13</xdr:row>
      <xdr:rowOff>200021</xdr:rowOff>
    </xdr:from>
    <xdr:to>
      <xdr:col>10</xdr:col>
      <xdr:colOff>600075</xdr:colOff>
      <xdr:row>24</xdr:row>
      <xdr:rowOff>171449</xdr:rowOff>
    </xdr:to>
    <xdr:graphicFrame macro="">
      <xdr:nvGraphicFramePr>
        <xdr:cNvPr id="1026" name="Chart 3">
          <a:extLst>
            <a:ext uri="{FF2B5EF4-FFF2-40B4-BE49-F238E27FC236}">
              <a16:creationId xmlns:a16="http://schemas.microsoft.com/office/drawing/2014/main" id="{00000000-0008-0000-0100-000002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9525</xdr:colOff>
      <xdr:row>1</xdr:row>
      <xdr:rowOff>9524</xdr:rowOff>
    </xdr:from>
    <xdr:to>
      <xdr:col>8</xdr:col>
      <xdr:colOff>609600</xdr:colOff>
      <xdr:row>12</xdr:row>
      <xdr:rowOff>153449</xdr:rowOff>
    </xdr:to>
    <xdr:graphicFrame macro="">
      <xdr:nvGraphicFramePr>
        <xdr:cNvPr id="1025" name="Gráfico 1">
          <a:extLst>
            <a:ext uri="{FF2B5EF4-FFF2-40B4-BE49-F238E27FC236}">
              <a16:creationId xmlns:a16="http://schemas.microsoft.com/office/drawing/2014/main" id="{00000000-0008-0000-0100-00000104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Q84"/>
  <sheetViews>
    <sheetView showGridLines="0" tabSelected="1" topLeftCell="B1" zoomScale="70" zoomScaleNormal="70" zoomScaleSheetLayoutView="70" zoomScalePageLayoutView="70" workbookViewId="0">
      <selection activeCell="N22" sqref="N22"/>
    </sheetView>
  </sheetViews>
  <sheetFormatPr defaultColWidth="9.140625" defaultRowHeight="11.25" outlineLevelCol="1" x14ac:dyDescent="0.15"/>
  <cols>
    <col min="1" max="1" width="26.28515625" style="1" hidden="1" customWidth="1" outlineLevel="1"/>
    <col min="2" max="2" width="16.7109375" style="1" customWidth="1" collapsed="1"/>
    <col min="3" max="3" width="16.5703125" style="1" customWidth="1"/>
    <col min="4" max="4" width="40.42578125" style="1" customWidth="1"/>
    <col min="5" max="5" width="39.7109375" style="1" customWidth="1"/>
    <col min="6" max="6" width="13.140625" style="1" customWidth="1"/>
    <col min="7" max="7" width="15.140625" style="1" customWidth="1"/>
    <col min="8" max="8" width="14" style="1" customWidth="1"/>
    <col min="9" max="9" width="10.7109375" style="1" customWidth="1"/>
    <col min="10" max="10" width="20.85546875" style="1" customWidth="1"/>
    <col min="11" max="11" width="16.5703125" style="1" customWidth="1"/>
    <col min="12" max="12" width="11.140625" style="1" customWidth="1"/>
    <col min="13" max="13" width="7.28515625" style="1" customWidth="1"/>
    <col min="14" max="14" width="12" style="1" customWidth="1"/>
    <col min="15" max="15" width="1.5703125" style="1" customWidth="1"/>
    <col min="16" max="16" width="9.140625" style="1" hidden="1" customWidth="1"/>
    <col min="17" max="16384" width="9.140625" style="1"/>
  </cols>
  <sheetData>
    <row r="1" spans="1:16" s="2" customFormat="1" ht="34.5" customHeight="1" x14ac:dyDescent="0.2">
      <c r="B1" s="124" t="s">
        <v>106</v>
      </c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  <c r="N1" s="126"/>
    </row>
    <row r="2" spans="1:16" s="2" customFormat="1" ht="13.5" customHeight="1" x14ac:dyDescent="0.2"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</row>
    <row r="3" spans="1:16" s="9" customFormat="1" ht="32.25" customHeight="1" x14ac:dyDescent="0.25">
      <c r="B3" s="87"/>
      <c r="C3" s="88" t="s">
        <v>18</v>
      </c>
      <c r="D3" s="92" t="s">
        <v>105</v>
      </c>
      <c r="E3" s="86"/>
      <c r="F3" s="89"/>
      <c r="G3" s="90"/>
      <c r="H3" s="90"/>
      <c r="I3" s="90"/>
      <c r="J3" s="90"/>
      <c r="K3" s="91"/>
      <c r="L3" s="91"/>
      <c r="M3" s="91"/>
      <c r="N3" s="91"/>
    </row>
    <row r="4" spans="1:16" s="10" customFormat="1" ht="31.5" customHeight="1" x14ac:dyDescent="0.25">
      <c r="B4" s="93"/>
      <c r="C4" s="94" t="s">
        <v>19</v>
      </c>
      <c r="D4" s="92" t="s">
        <v>94</v>
      </c>
      <c r="E4" s="92"/>
      <c r="F4" s="89"/>
      <c r="G4" s="89"/>
      <c r="H4" s="89"/>
      <c r="I4" s="92"/>
      <c r="J4" s="92"/>
      <c r="K4" s="127"/>
      <c r="L4" s="127"/>
      <c r="M4" s="127"/>
      <c r="N4" s="127"/>
    </row>
    <row r="5" spans="1:16" s="3" customFormat="1" ht="78.75" customHeight="1" x14ac:dyDescent="0.3">
      <c r="B5" s="12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</row>
    <row r="6" spans="1:16" s="3" customFormat="1" ht="52.5" customHeight="1" x14ac:dyDescent="0.3">
      <c r="B6" s="12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</row>
    <row r="7" spans="1:16" s="3" customFormat="1" ht="331.5" customHeight="1" x14ac:dyDescent="0.3">
      <c r="B7" s="12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6" s="3" customFormat="1" ht="146.1" customHeight="1" x14ac:dyDescent="0.3">
      <c r="B8" s="12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6" s="3" customFormat="1" ht="9" customHeight="1" x14ac:dyDescent="0.3">
      <c r="B9" s="12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6" s="3" customFormat="1" ht="25.15" customHeight="1" x14ac:dyDescent="0.2">
      <c r="B10" s="128" t="s">
        <v>45</v>
      </c>
      <c r="C10" s="129"/>
      <c r="D10" s="129"/>
      <c r="E10" s="129"/>
      <c r="F10" s="129"/>
      <c r="G10" s="129"/>
      <c r="H10" s="129"/>
      <c r="I10" s="129"/>
      <c r="J10" s="129"/>
      <c r="K10" s="129"/>
      <c r="L10" s="129"/>
      <c r="M10" s="129"/>
      <c r="N10" s="130"/>
      <c r="O10" s="58"/>
      <c r="P10" s="58"/>
    </row>
    <row r="11" spans="1:16" ht="25.9" customHeight="1" x14ac:dyDescent="0.15">
      <c r="B11" s="131" t="s">
        <v>44</v>
      </c>
      <c r="C11" s="132"/>
      <c r="D11" s="132"/>
      <c r="E11" s="132"/>
      <c r="F11" s="132"/>
      <c r="G11" s="132"/>
      <c r="H11" s="132"/>
      <c r="I11" s="132"/>
      <c r="J11" s="132"/>
      <c r="K11" s="132"/>
      <c r="L11" s="132"/>
      <c r="M11" s="132"/>
      <c r="N11" s="133"/>
      <c r="O11" s="58"/>
      <c r="P11" s="58"/>
    </row>
    <row r="12" spans="1:16" s="4" customFormat="1" ht="42" customHeight="1" x14ac:dyDescent="0.15">
      <c r="A12" s="17" t="s">
        <v>40</v>
      </c>
      <c r="B12" s="75" t="s">
        <v>36</v>
      </c>
      <c r="C12" s="76"/>
      <c r="D12" s="76"/>
      <c r="E12" s="76"/>
      <c r="F12" s="77" t="s">
        <v>7</v>
      </c>
      <c r="G12" s="78">
        <v>0.6</v>
      </c>
      <c r="H12" s="78"/>
      <c r="I12" s="76"/>
      <c r="J12" s="76"/>
      <c r="K12" s="76"/>
      <c r="L12" s="76"/>
      <c r="M12" s="76"/>
      <c r="N12" s="79"/>
      <c r="O12" s="58"/>
      <c r="P12" s="58"/>
    </row>
    <row r="13" spans="1:16" s="2" customFormat="1" ht="45.95" customHeight="1" x14ac:dyDescent="0.2">
      <c r="A13" s="16" t="s">
        <v>41</v>
      </c>
      <c r="B13" s="149" t="s">
        <v>70</v>
      </c>
      <c r="C13" s="150"/>
      <c r="D13" s="150"/>
      <c r="E13" s="150"/>
      <c r="F13" s="71" t="s">
        <v>7</v>
      </c>
      <c r="G13" s="72">
        <v>0.15</v>
      </c>
      <c r="H13" s="72"/>
      <c r="I13" s="73"/>
      <c r="J13" s="73"/>
      <c r="K13" s="73"/>
      <c r="L13" s="73"/>
      <c r="M13" s="73"/>
      <c r="N13" s="74"/>
      <c r="O13" s="58"/>
      <c r="P13" s="58"/>
    </row>
    <row r="14" spans="1:16" s="2" customFormat="1" ht="15.75" x14ac:dyDescent="0.2">
      <c r="A14" s="16"/>
      <c r="B14" s="134" t="s">
        <v>8</v>
      </c>
      <c r="C14" s="135"/>
      <c r="D14" s="136"/>
      <c r="E14" s="143" t="s">
        <v>49</v>
      </c>
      <c r="F14" s="146">
        <v>2022</v>
      </c>
      <c r="G14" s="112"/>
      <c r="H14" s="113"/>
      <c r="I14" s="113"/>
      <c r="J14" s="113"/>
      <c r="K14" s="113"/>
      <c r="L14" s="113"/>
      <c r="M14" s="113"/>
      <c r="N14" s="114"/>
      <c r="O14" s="58"/>
      <c r="P14" s="58"/>
    </row>
    <row r="15" spans="1:16" s="2" customFormat="1" ht="17.100000000000001" customHeight="1" x14ac:dyDescent="0.2">
      <c r="A15" s="16"/>
      <c r="B15" s="137"/>
      <c r="C15" s="138"/>
      <c r="D15" s="139"/>
      <c r="E15" s="144"/>
      <c r="F15" s="147"/>
      <c r="G15" s="63" t="s">
        <v>9</v>
      </c>
      <c r="H15" s="63" t="s">
        <v>16</v>
      </c>
      <c r="I15" s="64" t="s">
        <v>10</v>
      </c>
      <c r="J15" s="64" t="s">
        <v>48</v>
      </c>
      <c r="K15" s="85" t="s">
        <v>3</v>
      </c>
      <c r="L15" s="115" t="s">
        <v>0</v>
      </c>
      <c r="M15" s="116"/>
      <c r="N15" s="66" t="s">
        <v>1</v>
      </c>
      <c r="O15" s="58"/>
      <c r="P15" s="58"/>
    </row>
    <row r="16" spans="1:16" s="2" customFormat="1" ht="15.75" x14ac:dyDescent="0.2">
      <c r="B16" s="140"/>
      <c r="C16" s="141"/>
      <c r="D16" s="142"/>
      <c r="E16" s="145"/>
      <c r="F16" s="148"/>
      <c r="G16" s="63"/>
      <c r="H16" s="63"/>
      <c r="I16" s="64"/>
      <c r="J16" s="64"/>
      <c r="K16" s="85"/>
      <c r="L16" s="115"/>
      <c r="M16" s="116"/>
      <c r="N16" s="66"/>
      <c r="O16" s="58"/>
      <c r="P16" s="58"/>
    </row>
    <row r="17" spans="1:17" s="2" customFormat="1" ht="47.25" customHeight="1" x14ac:dyDescent="0.2">
      <c r="A17" s="18" t="s">
        <v>43</v>
      </c>
      <c r="B17" s="181" t="s">
        <v>71</v>
      </c>
      <c r="C17" s="181"/>
      <c r="D17" s="181"/>
      <c r="E17" s="59" t="s">
        <v>67</v>
      </c>
      <c r="F17" s="60">
        <v>11</v>
      </c>
      <c r="G17" s="100" t="s">
        <v>101</v>
      </c>
      <c r="H17" s="21" t="s">
        <v>97</v>
      </c>
      <c r="I17" s="54">
        <v>0.25</v>
      </c>
      <c r="J17" s="21"/>
      <c r="K17" s="60">
        <v>12</v>
      </c>
      <c r="L17" s="118" t="s">
        <v>112</v>
      </c>
      <c r="M17" s="118"/>
      <c r="N17" s="61"/>
      <c r="Q17" s="2" t="s">
        <v>111</v>
      </c>
    </row>
    <row r="18" spans="1:17" s="2" customFormat="1" ht="39.950000000000003" customHeight="1" x14ac:dyDescent="0.2">
      <c r="A18" s="16" t="s">
        <v>41</v>
      </c>
      <c r="B18" s="149" t="s">
        <v>69</v>
      </c>
      <c r="C18" s="150"/>
      <c r="D18" s="150"/>
      <c r="E18" s="150"/>
      <c r="F18" s="71" t="s">
        <v>7</v>
      </c>
      <c r="G18" s="72">
        <v>0.15</v>
      </c>
      <c r="H18" s="72"/>
      <c r="I18" s="73"/>
      <c r="J18" s="73"/>
      <c r="K18" s="73"/>
      <c r="L18" s="73"/>
      <c r="M18" s="73"/>
      <c r="N18" s="74"/>
      <c r="O18" s="58"/>
      <c r="P18" s="58"/>
    </row>
    <row r="19" spans="1:17" s="2" customFormat="1" ht="15.75" x14ac:dyDescent="0.2">
      <c r="A19" s="16"/>
      <c r="B19" s="134" t="s">
        <v>8</v>
      </c>
      <c r="C19" s="135"/>
      <c r="D19" s="136"/>
      <c r="E19" s="143" t="s">
        <v>49</v>
      </c>
      <c r="F19" s="146">
        <v>2022</v>
      </c>
      <c r="G19" s="112"/>
      <c r="H19" s="113"/>
      <c r="I19" s="113"/>
      <c r="J19" s="113"/>
      <c r="K19" s="113"/>
      <c r="L19" s="113"/>
      <c r="M19" s="113"/>
      <c r="N19" s="114"/>
      <c r="O19" s="58"/>
      <c r="P19" s="58"/>
    </row>
    <row r="20" spans="1:17" s="2" customFormat="1" ht="17.100000000000001" customHeight="1" x14ac:dyDescent="0.2">
      <c r="A20" s="16"/>
      <c r="B20" s="137"/>
      <c r="C20" s="138"/>
      <c r="D20" s="139"/>
      <c r="E20" s="144"/>
      <c r="F20" s="147"/>
      <c r="G20" s="63" t="s">
        <v>9</v>
      </c>
      <c r="H20" s="63" t="s">
        <v>16</v>
      </c>
      <c r="I20" s="64" t="s">
        <v>10</v>
      </c>
      <c r="J20" s="64" t="s">
        <v>48</v>
      </c>
      <c r="K20" s="85" t="s">
        <v>3</v>
      </c>
      <c r="L20" s="115" t="s">
        <v>0</v>
      </c>
      <c r="M20" s="116"/>
      <c r="N20" s="66" t="s">
        <v>1</v>
      </c>
      <c r="O20" s="58"/>
      <c r="P20" s="58"/>
    </row>
    <row r="21" spans="1:17" s="2" customFormat="1" ht="15.75" x14ac:dyDescent="0.2">
      <c r="B21" s="140"/>
      <c r="C21" s="141"/>
      <c r="D21" s="142"/>
      <c r="E21" s="145"/>
      <c r="F21" s="148"/>
      <c r="G21" s="63"/>
      <c r="H21" s="63"/>
      <c r="I21" s="64"/>
      <c r="J21" s="64"/>
      <c r="K21" s="98"/>
      <c r="L21" s="115"/>
      <c r="M21" s="116"/>
      <c r="N21" s="66"/>
      <c r="O21" s="58"/>
      <c r="P21" s="58"/>
    </row>
    <row r="22" spans="1:17" s="2" customFormat="1" ht="60" customHeight="1" x14ac:dyDescent="0.2">
      <c r="A22" s="18" t="s">
        <v>43</v>
      </c>
      <c r="B22" s="182" t="s">
        <v>68</v>
      </c>
      <c r="C22" s="182"/>
      <c r="D22" s="182"/>
      <c r="E22" s="59" t="s">
        <v>67</v>
      </c>
      <c r="F22" s="60">
        <v>16</v>
      </c>
      <c r="G22" s="100" t="s">
        <v>75</v>
      </c>
      <c r="H22" s="21" t="s">
        <v>98</v>
      </c>
      <c r="I22" s="54">
        <v>0.25</v>
      </c>
      <c r="J22" s="21"/>
      <c r="K22" s="60">
        <v>16</v>
      </c>
      <c r="L22" s="118" t="s">
        <v>112</v>
      </c>
      <c r="M22" s="118"/>
      <c r="N22" s="61"/>
    </row>
    <row r="23" spans="1:17" s="2" customFormat="1" ht="39.950000000000003" customHeight="1" x14ac:dyDescent="0.2">
      <c r="A23" s="16" t="s">
        <v>41</v>
      </c>
      <c r="B23" s="149" t="s">
        <v>95</v>
      </c>
      <c r="C23" s="150"/>
      <c r="D23" s="150"/>
      <c r="E23" s="150"/>
      <c r="F23" s="71" t="s">
        <v>7</v>
      </c>
      <c r="G23" s="72">
        <v>0.15</v>
      </c>
      <c r="H23" s="72"/>
      <c r="I23" s="73"/>
      <c r="J23" s="73"/>
      <c r="K23" s="73"/>
      <c r="L23" s="73"/>
      <c r="M23" s="73"/>
      <c r="N23" s="74"/>
      <c r="O23" s="58"/>
      <c r="P23" s="58"/>
    </row>
    <row r="24" spans="1:17" s="2" customFormat="1" ht="15.75" x14ac:dyDescent="0.2">
      <c r="A24" s="16"/>
      <c r="B24" s="134" t="s">
        <v>8</v>
      </c>
      <c r="C24" s="135"/>
      <c r="D24" s="136"/>
      <c r="E24" s="143" t="s">
        <v>49</v>
      </c>
      <c r="F24" s="146">
        <v>2022</v>
      </c>
      <c r="G24" s="112"/>
      <c r="H24" s="113"/>
      <c r="I24" s="113"/>
      <c r="J24" s="113"/>
      <c r="K24" s="113"/>
      <c r="L24" s="113"/>
      <c r="M24" s="113"/>
      <c r="N24" s="114"/>
      <c r="O24" s="58"/>
      <c r="P24" s="58"/>
    </row>
    <row r="25" spans="1:17" s="2" customFormat="1" ht="17.100000000000001" customHeight="1" x14ac:dyDescent="0.2">
      <c r="A25" s="16"/>
      <c r="B25" s="137"/>
      <c r="C25" s="138"/>
      <c r="D25" s="139"/>
      <c r="E25" s="144"/>
      <c r="F25" s="147"/>
      <c r="G25" s="63" t="s">
        <v>9</v>
      </c>
      <c r="H25" s="63" t="s">
        <v>16</v>
      </c>
      <c r="I25" s="64" t="s">
        <v>10</v>
      </c>
      <c r="J25" s="64" t="s">
        <v>48</v>
      </c>
      <c r="K25" s="98" t="s">
        <v>3</v>
      </c>
      <c r="L25" s="115" t="s">
        <v>0</v>
      </c>
      <c r="M25" s="116"/>
      <c r="N25" s="66" t="s">
        <v>1</v>
      </c>
      <c r="O25" s="58"/>
      <c r="P25" s="58"/>
    </row>
    <row r="26" spans="1:17" s="2" customFormat="1" ht="15.75" x14ac:dyDescent="0.2">
      <c r="B26" s="140"/>
      <c r="C26" s="141"/>
      <c r="D26" s="142"/>
      <c r="E26" s="145"/>
      <c r="F26" s="148"/>
      <c r="G26" s="63"/>
      <c r="H26" s="63"/>
      <c r="I26" s="64"/>
      <c r="J26" s="64"/>
      <c r="K26" s="98"/>
      <c r="L26" s="115"/>
      <c r="M26" s="116"/>
      <c r="N26" s="66"/>
      <c r="O26" s="58"/>
      <c r="P26" s="58"/>
    </row>
    <row r="27" spans="1:17" s="2" customFormat="1" ht="64.5" customHeight="1" x14ac:dyDescent="0.2">
      <c r="A27" s="18" t="s">
        <v>43</v>
      </c>
      <c r="B27" s="182" t="s">
        <v>96</v>
      </c>
      <c r="C27" s="182"/>
      <c r="D27" s="182"/>
      <c r="E27" s="59" t="s">
        <v>67</v>
      </c>
      <c r="F27" s="60">
        <v>24</v>
      </c>
      <c r="G27" s="100" t="s">
        <v>99</v>
      </c>
      <c r="H27" s="21" t="s">
        <v>100</v>
      </c>
      <c r="I27" s="54">
        <v>0.25</v>
      </c>
      <c r="J27" s="21"/>
      <c r="K27" s="60">
        <v>36</v>
      </c>
      <c r="L27" s="118" t="s">
        <v>112</v>
      </c>
      <c r="M27" s="118"/>
      <c r="N27" s="61"/>
    </row>
    <row r="28" spans="1:17" s="2" customFormat="1" ht="64.5" customHeight="1" x14ac:dyDescent="0.2">
      <c r="A28" s="105"/>
      <c r="B28" s="149" t="s">
        <v>92</v>
      </c>
      <c r="C28" s="150"/>
      <c r="D28" s="150"/>
      <c r="E28" s="150"/>
      <c r="F28" s="71" t="s">
        <v>7</v>
      </c>
      <c r="G28" s="72">
        <v>0.15</v>
      </c>
      <c r="H28" s="72"/>
      <c r="I28" s="73"/>
      <c r="J28" s="73"/>
      <c r="K28" s="73"/>
      <c r="L28" s="73"/>
      <c r="M28" s="73"/>
      <c r="N28" s="74"/>
    </row>
    <row r="29" spans="1:17" s="2" customFormat="1" ht="15.75" x14ac:dyDescent="0.2">
      <c r="A29" s="105"/>
      <c r="B29" s="134" t="s">
        <v>8</v>
      </c>
      <c r="C29" s="135"/>
      <c r="D29" s="136"/>
      <c r="E29" s="143" t="s">
        <v>49</v>
      </c>
      <c r="F29" s="146">
        <v>2022</v>
      </c>
      <c r="G29" s="112"/>
      <c r="H29" s="113"/>
      <c r="I29" s="113"/>
      <c r="J29" s="113"/>
      <c r="K29" s="113"/>
      <c r="L29" s="113"/>
      <c r="M29" s="113"/>
      <c r="N29" s="114"/>
    </row>
    <row r="30" spans="1:17" s="2" customFormat="1" ht="15.75" x14ac:dyDescent="0.2">
      <c r="A30" s="105"/>
      <c r="B30" s="137"/>
      <c r="C30" s="138"/>
      <c r="D30" s="139"/>
      <c r="E30" s="144"/>
      <c r="F30" s="147"/>
      <c r="G30" s="63" t="s">
        <v>9</v>
      </c>
      <c r="H30" s="63" t="s">
        <v>16</v>
      </c>
      <c r="I30" s="64" t="s">
        <v>10</v>
      </c>
      <c r="J30" s="64" t="s">
        <v>48</v>
      </c>
      <c r="K30" s="104" t="s">
        <v>3</v>
      </c>
      <c r="L30" s="115" t="s">
        <v>0</v>
      </c>
      <c r="M30" s="116"/>
      <c r="N30" s="66" t="s">
        <v>1</v>
      </c>
    </row>
    <row r="31" spans="1:17" s="2" customFormat="1" ht="15.75" x14ac:dyDescent="0.2">
      <c r="A31" s="105"/>
      <c r="B31" s="140"/>
      <c r="C31" s="141"/>
      <c r="D31" s="142"/>
      <c r="E31" s="145"/>
      <c r="F31" s="148"/>
      <c r="G31" s="63"/>
      <c r="H31" s="63"/>
      <c r="I31" s="64"/>
      <c r="J31" s="64"/>
      <c r="K31" s="104"/>
      <c r="L31" s="115"/>
      <c r="M31" s="116"/>
      <c r="N31" s="66"/>
    </row>
    <row r="32" spans="1:17" s="2" customFormat="1" ht="64.5" customHeight="1" x14ac:dyDescent="0.2">
      <c r="A32" s="105"/>
      <c r="B32" s="182" t="s">
        <v>93</v>
      </c>
      <c r="C32" s="182"/>
      <c r="D32" s="182"/>
      <c r="E32" s="59" t="s">
        <v>67</v>
      </c>
      <c r="F32" s="60">
        <v>7</v>
      </c>
      <c r="G32" s="100" t="s">
        <v>102</v>
      </c>
      <c r="H32" s="21" t="s">
        <v>103</v>
      </c>
      <c r="I32" s="54">
        <v>0.25</v>
      </c>
      <c r="J32" s="21"/>
      <c r="K32" s="60">
        <v>9</v>
      </c>
      <c r="L32" s="118" t="s">
        <v>112</v>
      </c>
      <c r="M32" s="118"/>
      <c r="N32" s="61"/>
    </row>
    <row r="33" spans="1:14" s="2" customFormat="1" ht="42" customHeight="1" x14ac:dyDescent="0.2">
      <c r="B33" s="80" t="s">
        <v>20</v>
      </c>
      <c r="C33" s="81"/>
      <c r="D33" s="81"/>
      <c r="E33" s="81"/>
      <c r="F33" s="77" t="s">
        <v>7</v>
      </c>
      <c r="G33" s="78">
        <v>0.2</v>
      </c>
      <c r="H33" s="78"/>
      <c r="I33" s="81"/>
      <c r="J33" s="81"/>
      <c r="K33" s="82"/>
      <c r="L33" s="81"/>
      <c r="M33" s="81"/>
      <c r="N33" s="83"/>
    </row>
    <row r="34" spans="1:14" s="2" customFormat="1" ht="39.950000000000003" customHeight="1" x14ac:dyDescent="0.2">
      <c r="A34" s="18" t="s">
        <v>42</v>
      </c>
      <c r="B34" s="152" t="s">
        <v>76</v>
      </c>
      <c r="C34" s="153"/>
      <c r="D34" s="153"/>
      <c r="E34" s="153"/>
      <c r="F34" s="67" t="s">
        <v>7</v>
      </c>
      <c r="G34" s="68">
        <v>0.2</v>
      </c>
      <c r="H34" s="68"/>
      <c r="I34" s="69"/>
      <c r="J34" s="69"/>
      <c r="K34" s="69"/>
      <c r="L34" s="69"/>
      <c r="M34" s="69"/>
      <c r="N34" s="70"/>
    </row>
    <row r="35" spans="1:14" s="2" customFormat="1" ht="15.75" x14ac:dyDescent="0.2">
      <c r="A35" s="16"/>
      <c r="B35" s="134" t="s">
        <v>8</v>
      </c>
      <c r="C35" s="135"/>
      <c r="D35" s="136"/>
      <c r="E35" s="143" t="s">
        <v>49</v>
      </c>
      <c r="F35" s="146">
        <v>2022</v>
      </c>
      <c r="G35" s="154"/>
      <c r="H35" s="154"/>
      <c r="I35" s="154"/>
      <c r="J35" s="154"/>
      <c r="K35" s="154"/>
      <c r="L35" s="154"/>
      <c r="M35" s="154"/>
      <c r="N35" s="154"/>
    </row>
    <row r="36" spans="1:14" s="2" customFormat="1" ht="15.75" x14ac:dyDescent="0.2">
      <c r="B36" s="140"/>
      <c r="C36" s="141"/>
      <c r="D36" s="142"/>
      <c r="E36" s="145"/>
      <c r="F36" s="148"/>
      <c r="G36" s="63" t="s">
        <v>9</v>
      </c>
      <c r="H36" s="63" t="s">
        <v>16</v>
      </c>
      <c r="I36" s="64" t="s">
        <v>10</v>
      </c>
      <c r="J36" s="64" t="s">
        <v>48</v>
      </c>
      <c r="K36" s="65" t="s">
        <v>3</v>
      </c>
      <c r="L36" s="151" t="s">
        <v>0</v>
      </c>
      <c r="M36" s="151"/>
      <c r="N36" s="66" t="s">
        <v>1</v>
      </c>
    </row>
    <row r="37" spans="1:14" s="2" customFormat="1" ht="57.75" customHeight="1" x14ac:dyDescent="0.2">
      <c r="A37" s="18" t="s">
        <v>60</v>
      </c>
      <c r="B37" s="117" t="s">
        <v>72</v>
      </c>
      <c r="C37" s="117"/>
      <c r="D37" s="117"/>
      <c r="E37" s="99" t="s">
        <v>61</v>
      </c>
      <c r="F37" s="106">
        <v>0.96</v>
      </c>
      <c r="G37" s="100" t="s">
        <v>62</v>
      </c>
      <c r="H37" s="101" t="s">
        <v>63</v>
      </c>
      <c r="I37" s="54">
        <v>0.5</v>
      </c>
      <c r="J37" s="54"/>
      <c r="K37" s="102">
        <v>1</v>
      </c>
      <c r="L37" s="118" t="s">
        <v>112</v>
      </c>
      <c r="M37" s="118"/>
      <c r="N37" s="103"/>
    </row>
    <row r="38" spans="1:14" s="2" customFormat="1" ht="57.75" customHeight="1" x14ac:dyDescent="0.2">
      <c r="A38" s="18" t="s">
        <v>60</v>
      </c>
      <c r="B38" s="117" t="s">
        <v>73</v>
      </c>
      <c r="C38" s="117"/>
      <c r="D38" s="117"/>
      <c r="E38" s="99" t="s">
        <v>61</v>
      </c>
      <c r="F38" s="106">
        <v>0.95</v>
      </c>
      <c r="G38" s="100" t="s">
        <v>62</v>
      </c>
      <c r="H38" s="101" t="s">
        <v>63</v>
      </c>
      <c r="I38" s="54">
        <v>0.5</v>
      </c>
      <c r="J38" s="54"/>
      <c r="K38" s="102">
        <v>0.66</v>
      </c>
      <c r="L38" s="183" t="s">
        <v>113</v>
      </c>
      <c r="M38" s="184"/>
      <c r="N38" s="103"/>
    </row>
    <row r="39" spans="1:14" s="2" customFormat="1" ht="42" customHeight="1" x14ac:dyDescent="0.2">
      <c r="B39" s="80" t="s">
        <v>37</v>
      </c>
      <c r="C39" s="81"/>
      <c r="D39" s="81"/>
      <c r="E39" s="81"/>
      <c r="F39" s="77" t="s">
        <v>7</v>
      </c>
      <c r="G39" s="78">
        <v>0.2</v>
      </c>
      <c r="H39" s="78"/>
      <c r="I39" s="81"/>
      <c r="J39" s="81"/>
      <c r="K39" s="81"/>
      <c r="L39" s="81"/>
      <c r="M39" s="81"/>
      <c r="N39" s="84"/>
    </row>
    <row r="40" spans="1:14" s="2" customFormat="1" ht="39.950000000000003" customHeight="1" x14ac:dyDescent="0.2">
      <c r="A40" s="18" t="s">
        <v>42</v>
      </c>
      <c r="B40" s="152" t="s">
        <v>77</v>
      </c>
      <c r="C40" s="153"/>
      <c r="D40" s="153"/>
      <c r="E40" s="153"/>
      <c r="F40" s="67" t="s">
        <v>7</v>
      </c>
      <c r="G40" s="68">
        <v>0.2</v>
      </c>
      <c r="H40" s="68"/>
      <c r="I40" s="69"/>
      <c r="J40" s="69"/>
      <c r="K40" s="69"/>
      <c r="L40" s="69"/>
      <c r="M40" s="69"/>
      <c r="N40" s="70"/>
    </row>
    <row r="41" spans="1:14" s="2" customFormat="1" ht="15.75" x14ac:dyDescent="0.2">
      <c r="A41" s="16"/>
      <c r="B41" s="134" t="s">
        <v>8</v>
      </c>
      <c r="C41" s="135"/>
      <c r="D41" s="136"/>
      <c r="E41" s="143" t="s">
        <v>49</v>
      </c>
      <c r="F41" s="146">
        <v>2022</v>
      </c>
      <c r="G41" s="154">
        <v>2022</v>
      </c>
      <c r="H41" s="154"/>
      <c r="I41" s="154"/>
      <c r="J41" s="154"/>
      <c r="K41" s="154"/>
      <c r="L41" s="154"/>
      <c r="M41" s="154"/>
      <c r="N41" s="154"/>
    </row>
    <row r="42" spans="1:14" s="2" customFormat="1" ht="15.75" customHeight="1" x14ac:dyDescent="0.2">
      <c r="B42" s="140"/>
      <c r="C42" s="141"/>
      <c r="D42" s="142"/>
      <c r="E42" s="145"/>
      <c r="F42" s="148"/>
      <c r="G42" s="63" t="s">
        <v>9</v>
      </c>
      <c r="H42" s="63" t="s">
        <v>16</v>
      </c>
      <c r="I42" s="64" t="s">
        <v>10</v>
      </c>
      <c r="J42" s="64" t="s">
        <v>48</v>
      </c>
      <c r="K42" s="65" t="s">
        <v>3</v>
      </c>
      <c r="L42" s="151" t="s">
        <v>0</v>
      </c>
      <c r="M42" s="151"/>
      <c r="N42" s="66" t="s">
        <v>1</v>
      </c>
    </row>
    <row r="43" spans="1:14" s="2" customFormat="1" ht="47.25" customHeight="1" x14ac:dyDescent="0.2">
      <c r="A43" s="18" t="s">
        <v>43</v>
      </c>
      <c r="B43" s="182" t="s">
        <v>74</v>
      </c>
      <c r="C43" s="182"/>
      <c r="D43" s="182"/>
      <c r="E43" s="59" t="s">
        <v>64</v>
      </c>
      <c r="F43" s="60">
        <v>4.5999999999999996</v>
      </c>
      <c r="G43" s="100" t="s">
        <v>65</v>
      </c>
      <c r="H43" s="21" t="s">
        <v>66</v>
      </c>
      <c r="I43" s="54">
        <v>1</v>
      </c>
      <c r="J43" s="21"/>
      <c r="K43" s="60">
        <v>4.0999999999999996</v>
      </c>
      <c r="L43" s="118" t="s">
        <v>112</v>
      </c>
      <c r="M43" s="118"/>
      <c r="N43" s="61"/>
    </row>
    <row r="44" spans="1:14" s="3" customFormat="1" ht="18.600000000000001" customHeight="1" x14ac:dyDescent="0.2">
      <c r="B44" s="158" t="s">
        <v>56</v>
      </c>
      <c r="C44" s="159"/>
      <c r="D44" s="160"/>
      <c r="E44" s="161" t="s">
        <v>21</v>
      </c>
      <c r="F44" s="162"/>
      <c r="G44" s="119" t="s">
        <v>55</v>
      </c>
      <c r="H44" s="119"/>
      <c r="I44" s="119"/>
      <c r="J44" s="120" t="s">
        <v>3</v>
      </c>
      <c r="K44" s="121"/>
      <c r="L44" s="121"/>
      <c r="M44" s="121"/>
      <c r="N44" s="55" t="s">
        <v>1</v>
      </c>
    </row>
    <row r="45" spans="1:14" s="2" customFormat="1" ht="15.75" x14ac:dyDescent="0.25">
      <c r="B45" s="155" t="s">
        <v>38</v>
      </c>
      <c r="C45" s="156"/>
      <c r="D45" s="157"/>
      <c r="E45" s="122">
        <v>20</v>
      </c>
      <c r="F45" s="123"/>
      <c r="G45" s="107">
        <v>1</v>
      </c>
      <c r="H45" s="185">
        <f>E45*G45</f>
        <v>20</v>
      </c>
      <c r="I45" s="186"/>
      <c r="J45" s="107">
        <v>1</v>
      </c>
      <c r="K45" s="185">
        <f>E45*J45</f>
        <v>20</v>
      </c>
      <c r="L45" s="187"/>
      <c r="M45" s="186"/>
      <c r="N45" s="62"/>
    </row>
    <row r="46" spans="1:14" s="2" customFormat="1" ht="18" customHeight="1" x14ac:dyDescent="0.25">
      <c r="B46" s="155" t="s">
        <v>39</v>
      </c>
      <c r="C46" s="156"/>
      <c r="D46" s="157"/>
      <c r="E46" s="122">
        <v>16</v>
      </c>
      <c r="F46" s="123"/>
      <c r="G46" s="107">
        <v>1</v>
      </c>
      <c r="H46" s="185">
        <f t="shared" ref="H46:H50" si="0">E46*G46</f>
        <v>16</v>
      </c>
      <c r="I46" s="186"/>
      <c r="J46" s="107">
        <v>1</v>
      </c>
      <c r="K46" s="185">
        <f t="shared" ref="K46:K50" si="1">E46*J46</f>
        <v>16</v>
      </c>
      <c r="L46" s="187"/>
      <c r="M46" s="186"/>
      <c r="N46" s="62"/>
    </row>
    <row r="47" spans="1:14" s="2" customFormat="1" ht="18" customHeight="1" x14ac:dyDescent="0.25">
      <c r="B47" s="155" t="s">
        <v>28</v>
      </c>
      <c r="C47" s="156"/>
      <c r="D47" s="157"/>
      <c r="E47" s="122">
        <v>12</v>
      </c>
      <c r="F47" s="123"/>
      <c r="G47" s="107">
        <v>15</v>
      </c>
      <c r="H47" s="185">
        <f t="shared" si="0"/>
        <v>180</v>
      </c>
      <c r="I47" s="186"/>
      <c r="J47" s="107">
        <v>15</v>
      </c>
      <c r="K47" s="185">
        <f t="shared" si="1"/>
        <v>180</v>
      </c>
      <c r="L47" s="187"/>
      <c r="M47" s="186"/>
      <c r="N47" s="62"/>
    </row>
    <row r="48" spans="1:14" s="2" customFormat="1" ht="18" customHeight="1" x14ac:dyDescent="0.25">
      <c r="B48" s="95" t="s">
        <v>59</v>
      </c>
      <c r="C48" s="96"/>
      <c r="D48" s="97"/>
      <c r="E48" s="122">
        <v>9</v>
      </c>
      <c r="F48" s="123"/>
      <c r="G48" s="107">
        <v>2</v>
      </c>
      <c r="H48" s="185">
        <f t="shared" si="0"/>
        <v>18</v>
      </c>
      <c r="I48" s="186"/>
      <c r="J48" s="107">
        <v>2</v>
      </c>
      <c r="K48" s="185">
        <f t="shared" si="1"/>
        <v>18</v>
      </c>
      <c r="L48" s="187"/>
      <c r="M48" s="186"/>
      <c r="N48" s="62"/>
    </row>
    <row r="49" spans="2:14" s="2" customFormat="1" ht="18" customHeight="1" x14ac:dyDescent="0.25">
      <c r="B49" s="155" t="s">
        <v>29</v>
      </c>
      <c r="C49" s="156"/>
      <c r="D49" s="157"/>
      <c r="E49" s="122">
        <v>8</v>
      </c>
      <c r="F49" s="123"/>
      <c r="G49" s="107">
        <v>15</v>
      </c>
      <c r="H49" s="185">
        <f t="shared" si="0"/>
        <v>120</v>
      </c>
      <c r="I49" s="186"/>
      <c r="J49" s="107">
        <v>16</v>
      </c>
      <c r="K49" s="185">
        <f t="shared" si="1"/>
        <v>128</v>
      </c>
      <c r="L49" s="187"/>
      <c r="M49" s="186"/>
      <c r="N49" s="62"/>
    </row>
    <row r="50" spans="2:14" s="2" customFormat="1" ht="18" customHeight="1" x14ac:dyDescent="0.25">
      <c r="B50" s="155" t="s">
        <v>30</v>
      </c>
      <c r="C50" s="156"/>
      <c r="D50" s="157"/>
      <c r="E50" s="122">
        <v>5</v>
      </c>
      <c r="F50" s="123"/>
      <c r="G50" s="107">
        <v>2</v>
      </c>
      <c r="H50" s="185">
        <f t="shared" si="0"/>
        <v>10</v>
      </c>
      <c r="I50" s="186"/>
      <c r="J50" s="107">
        <v>2</v>
      </c>
      <c r="K50" s="185">
        <f t="shared" si="1"/>
        <v>10</v>
      </c>
      <c r="L50" s="187"/>
      <c r="M50" s="186"/>
      <c r="N50" s="62"/>
    </row>
    <row r="51" spans="2:14" ht="15.75" x14ac:dyDescent="0.25">
      <c r="B51" s="173"/>
      <c r="C51" s="174"/>
      <c r="D51" s="175"/>
      <c r="E51" s="176"/>
      <c r="F51" s="177"/>
      <c r="G51" s="108">
        <f>SUM(G45:G50)</f>
        <v>36</v>
      </c>
      <c r="H51" s="176">
        <f t="shared" ref="H51" si="2">SUM(H45:H50)</f>
        <v>364</v>
      </c>
      <c r="I51" s="177"/>
      <c r="J51" s="108">
        <f>SUM(J45:J50)</f>
        <v>37</v>
      </c>
      <c r="K51" s="176">
        <f t="shared" ref="K51" si="3">SUM(K45:K50)</f>
        <v>372</v>
      </c>
      <c r="L51" s="188"/>
      <c r="M51" s="177"/>
      <c r="N51" s="109">
        <f>-100+(K51*100/H51)</f>
        <v>2.1978021978022042</v>
      </c>
    </row>
    <row r="52" spans="2:14" ht="15.75" x14ac:dyDescent="0.15">
      <c r="B52" s="178" t="s">
        <v>31</v>
      </c>
      <c r="C52" s="179"/>
      <c r="D52" s="179"/>
      <c r="E52" s="121"/>
      <c r="F52" s="180"/>
      <c r="G52" s="119" t="s">
        <v>2</v>
      </c>
      <c r="H52" s="119"/>
      <c r="I52" s="119"/>
      <c r="J52" s="120" t="s">
        <v>3</v>
      </c>
      <c r="K52" s="121"/>
      <c r="L52" s="121"/>
      <c r="M52" s="121"/>
      <c r="N52" s="55" t="s">
        <v>1</v>
      </c>
    </row>
    <row r="53" spans="2:14" ht="15.75" x14ac:dyDescent="0.25">
      <c r="B53" s="164" t="s">
        <v>32</v>
      </c>
      <c r="C53" s="165"/>
      <c r="D53" s="165"/>
      <c r="E53" s="165"/>
      <c r="F53" s="166"/>
      <c r="G53" s="167">
        <v>996500</v>
      </c>
      <c r="H53" s="167"/>
      <c r="I53" s="167"/>
      <c r="J53" s="168">
        <v>1030616.23</v>
      </c>
      <c r="K53" s="169"/>
      <c r="L53" s="169"/>
      <c r="M53" s="169"/>
      <c r="N53" s="57">
        <f>-100+(J53*100/G53)</f>
        <v>3.423605619668848</v>
      </c>
    </row>
    <row r="54" spans="2:14" ht="15.75" x14ac:dyDescent="0.25">
      <c r="B54" s="170" t="s">
        <v>33</v>
      </c>
      <c r="C54" s="171"/>
      <c r="D54" s="171"/>
      <c r="E54" s="171"/>
      <c r="F54" s="172"/>
      <c r="G54" s="167">
        <v>385821</v>
      </c>
      <c r="H54" s="167"/>
      <c r="I54" s="167"/>
      <c r="J54" s="168">
        <v>259039.64</v>
      </c>
      <c r="K54" s="169"/>
      <c r="L54" s="169"/>
      <c r="M54" s="169"/>
      <c r="N54" s="57">
        <f>-100+(J54*100/G54)</f>
        <v>-32.860150173266874</v>
      </c>
    </row>
    <row r="55" spans="2:14" ht="10.5" customHeight="1" x14ac:dyDescent="0.25">
      <c r="B55" s="6"/>
      <c r="C55" s="6"/>
      <c r="D55" s="7"/>
      <c r="E55" s="7"/>
      <c r="F55" s="7"/>
      <c r="G55" s="8"/>
      <c r="H55" s="8"/>
      <c r="I55" s="8"/>
      <c r="J55" s="8"/>
      <c r="K55" s="8"/>
      <c r="L55" s="8"/>
      <c r="M55" s="8"/>
      <c r="N55" s="8"/>
    </row>
    <row r="56" spans="2:14" ht="18.75" x14ac:dyDescent="0.3">
      <c r="B56" s="163" t="s">
        <v>57</v>
      </c>
      <c r="C56" s="163"/>
      <c r="D56" s="163"/>
      <c r="E56" s="163"/>
      <c r="F56" s="163"/>
      <c r="G56" s="163" t="s">
        <v>58</v>
      </c>
      <c r="H56" s="163"/>
      <c r="I56" s="163"/>
      <c r="J56" s="163"/>
      <c r="K56" s="163"/>
      <c r="L56" s="163"/>
      <c r="M56" s="163"/>
      <c r="N56" s="163"/>
    </row>
    <row r="67" spans="2:14" ht="15" customHeight="1" x14ac:dyDescent="0.15"/>
    <row r="68" spans="2:14" ht="5.25" customHeight="1" x14ac:dyDescent="0.15"/>
    <row r="69" spans="2:14" ht="20.25" customHeight="1" x14ac:dyDescent="0.15"/>
    <row r="70" spans="2:14" ht="20.100000000000001" customHeight="1" x14ac:dyDescent="0.15"/>
    <row r="71" spans="2:14" ht="20.100000000000001" customHeight="1" x14ac:dyDescent="0.15"/>
    <row r="72" spans="2:14" ht="20.100000000000001" customHeight="1" x14ac:dyDescent="0.15"/>
    <row r="73" spans="2:14" ht="20.100000000000001" customHeight="1" x14ac:dyDescent="0.15"/>
    <row r="74" spans="2:14" ht="20.100000000000001" customHeight="1" x14ac:dyDescent="0.15"/>
    <row r="75" spans="2:14" ht="20.100000000000001" customHeight="1" x14ac:dyDescent="0.15"/>
    <row r="76" spans="2:14" ht="20.100000000000001" customHeight="1" x14ac:dyDescent="0.15"/>
    <row r="77" spans="2:14" ht="20.100000000000001" customHeight="1" x14ac:dyDescent="0.15">
      <c r="B77" s="13" t="s">
        <v>17</v>
      </c>
      <c r="C77" s="14"/>
      <c r="D77" s="14"/>
      <c r="E77" s="14"/>
      <c r="F77" s="14"/>
      <c r="G77" s="14"/>
      <c r="H77" s="14"/>
      <c r="I77" s="14"/>
      <c r="J77" s="14"/>
      <c r="K77" s="14"/>
      <c r="L77" s="14"/>
      <c r="M77" s="14"/>
      <c r="N77" s="15"/>
    </row>
    <row r="78" spans="2:14" x14ac:dyDescent="0.15">
      <c r="B78" s="1" t="s">
        <v>78</v>
      </c>
      <c r="C78" s="1" t="s">
        <v>79</v>
      </c>
      <c r="D78" s="1" t="s">
        <v>33</v>
      </c>
      <c r="E78" s="1" t="s">
        <v>107</v>
      </c>
    </row>
    <row r="79" spans="2:14" x14ac:dyDescent="0.15">
      <c r="B79" s="1" t="s">
        <v>80</v>
      </c>
      <c r="C79" s="1" t="s">
        <v>81</v>
      </c>
      <c r="D79" s="1" t="s">
        <v>33</v>
      </c>
      <c r="E79" s="1" t="s">
        <v>108</v>
      </c>
    </row>
    <row r="80" spans="2:14" x14ac:dyDescent="0.15">
      <c r="B80" s="1" t="s">
        <v>82</v>
      </c>
      <c r="C80" s="1" t="s">
        <v>83</v>
      </c>
      <c r="D80" s="1" t="s">
        <v>33</v>
      </c>
      <c r="E80" s="1" t="s">
        <v>110</v>
      </c>
    </row>
    <row r="81" spans="2:5" x14ac:dyDescent="0.15">
      <c r="B81" s="1" t="s">
        <v>84</v>
      </c>
      <c r="C81" s="1" t="s">
        <v>85</v>
      </c>
      <c r="D81" s="1" t="s">
        <v>33</v>
      </c>
      <c r="E81" s="1" t="s">
        <v>109</v>
      </c>
    </row>
    <row r="82" spans="2:5" x14ac:dyDescent="0.15">
      <c r="B82" s="1" t="s">
        <v>86</v>
      </c>
      <c r="C82" s="1" t="s">
        <v>87</v>
      </c>
      <c r="D82" s="1" t="s">
        <v>104</v>
      </c>
    </row>
    <row r="83" spans="2:5" x14ac:dyDescent="0.15">
      <c r="C83" s="1" t="s">
        <v>88</v>
      </c>
      <c r="D83" s="1" t="s">
        <v>104</v>
      </c>
    </row>
    <row r="84" spans="2:5" x14ac:dyDescent="0.15">
      <c r="B84" s="1" t="s">
        <v>89</v>
      </c>
      <c r="C84" s="1" t="s">
        <v>90</v>
      </c>
      <c r="D84" s="1" t="s">
        <v>91</v>
      </c>
    </row>
  </sheetData>
  <mergeCells count="101">
    <mergeCell ref="B18:E18"/>
    <mergeCell ref="H51:I51"/>
    <mergeCell ref="H45:I45"/>
    <mergeCell ref="H46:I46"/>
    <mergeCell ref="H47:I47"/>
    <mergeCell ref="H48:I48"/>
    <mergeCell ref="H49:I49"/>
    <mergeCell ref="H50:I50"/>
    <mergeCell ref="K45:M45"/>
    <mergeCell ref="K46:M46"/>
    <mergeCell ref="K47:M47"/>
    <mergeCell ref="K48:M48"/>
    <mergeCell ref="K49:M49"/>
    <mergeCell ref="K50:M50"/>
    <mergeCell ref="K51:M51"/>
    <mergeCell ref="B43:D43"/>
    <mergeCell ref="L43:M43"/>
    <mergeCell ref="B47:D47"/>
    <mergeCell ref="E47:F47"/>
    <mergeCell ref="B17:D17"/>
    <mergeCell ref="L17:M17"/>
    <mergeCell ref="B22:D22"/>
    <mergeCell ref="L22:M22"/>
    <mergeCell ref="B38:D38"/>
    <mergeCell ref="L38:M38"/>
    <mergeCell ref="B23:E23"/>
    <mergeCell ref="B24:D26"/>
    <mergeCell ref="E24:E26"/>
    <mergeCell ref="F24:F26"/>
    <mergeCell ref="G24:N24"/>
    <mergeCell ref="L25:M25"/>
    <mergeCell ref="L26:M26"/>
    <mergeCell ref="B27:D27"/>
    <mergeCell ref="L27:M27"/>
    <mergeCell ref="B35:D36"/>
    <mergeCell ref="E35:E36"/>
    <mergeCell ref="F35:F36"/>
    <mergeCell ref="B32:D32"/>
    <mergeCell ref="L32:M32"/>
    <mergeCell ref="B28:E28"/>
    <mergeCell ref="B29:D31"/>
    <mergeCell ref="E29:E31"/>
    <mergeCell ref="F29:F31"/>
    <mergeCell ref="B56:F56"/>
    <mergeCell ref="G56:N56"/>
    <mergeCell ref="B53:F53"/>
    <mergeCell ref="G53:I53"/>
    <mergeCell ref="J53:M53"/>
    <mergeCell ref="B54:F54"/>
    <mergeCell ref="G54:I54"/>
    <mergeCell ref="J54:M54"/>
    <mergeCell ref="B46:D46"/>
    <mergeCell ref="E46:F46"/>
    <mergeCell ref="B51:D51"/>
    <mergeCell ref="E51:F51"/>
    <mergeCell ref="B49:D49"/>
    <mergeCell ref="E49:F49"/>
    <mergeCell ref="B50:D50"/>
    <mergeCell ref="E50:F50"/>
    <mergeCell ref="B52:D52"/>
    <mergeCell ref="E52:F52"/>
    <mergeCell ref="L21:M21"/>
    <mergeCell ref="L36:M36"/>
    <mergeCell ref="B40:E40"/>
    <mergeCell ref="B34:E34"/>
    <mergeCell ref="G35:N35"/>
    <mergeCell ref="B45:D45"/>
    <mergeCell ref="E45:F45"/>
    <mergeCell ref="B44:D44"/>
    <mergeCell ref="E44:F44"/>
    <mergeCell ref="G44:I44"/>
    <mergeCell ref="J44:M44"/>
    <mergeCell ref="B41:D42"/>
    <mergeCell ref="E41:E42"/>
    <mergeCell ref="F41:F42"/>
    <mergeCell ref="G41:N41"/>
    <mergeCell ref="L42:M42"/>
    <mergeCell ref="G29:N29"/>
    <mergeCell ref="L30:M30"/>
    <mergeCell ref="L31:M31"/>
    <mergeCell ref="B37:D37"/>
    <mergeCell ref="L37:M37"/>
    <mergeCell ref="G52:I52"/>
    <mergeCell ref="J52:M52"/>
    <mergeCell ref="E48:F48"/>
    <mergeCell ref="B1:N1"/>
    <mergeCell ref="K4:N4"/>
    <mergeCell ref="B10:N10"/>
    <mergeCell ref="B11:N11"/>
    <mergeCell ref="B14:D16"/>
    <mergeCell ref="E14:E16"/>
    <mergeCell ref="F14:F16"/>
    <mergeCell ref="G14:N14"/>
    <mergeCell ref="L16:M16"/>
    <mergeCell ref="B13:E13"/>
    <mergeCell ref="L15:M15"/>
    <mergeCell ref="B19:D21"/>
    <mergeCell ref="E19:E21"/>
    <mergeCell ref="F19:F21"/>
    <mergeCell ref="G19:N19"/>
    <mergeCell ref="L20:M20"/>
  </mergeCells>
  <conditionalFormatting sqref="N36">
    <cfRule type="iconSet" priority="44">
      <iconSet iconSet="3Arrows">
        <cfvo type="percent" val="0"/>
        <cfvo type="num" val="0"/>
        <cfvo type="num" val="0" gte="0"/>
      </iconSet>
    </cfRule>
  </conditionalFormatting>
  <conditionalFormatting sqref="N43">
    <cfRule type="iconSet" priority="29">
      <iconSet iconSet="3Arrows">
        <cfvo type="percent" val="0"/>
        <cfvo type="num" val="0"/>
        <cfvo type="num" val="0" gte="0"/>
      </iconSet>
    </cfRule>
  </conditionalFormatting>
  <conditionalFormatting sqref="N42">
    <cfRule type="iconSet" priority="28">
      <iconSet iconSet="3Arrows">
        <cfvo type="percent" val="0"/>
        <cfvo type="num" val="0"/>
        <cfvo type="num" val="0" gte="0"/>
      </iconSet>
    </cfRule>
  </conditionalFormatting>
  <conditionalFormatting sqref="N40">
    <cfRule type="iconSet" priority="27">
      <iconSet iconSet="3Arrows">
        <cfvo type="percent" val="0"/>
        <cfvo type="num" val="0"/>
        <cfvo type="num" val="0" gte="0"/>
      </iconSet>
    </cfRule>
  </conditionalFormatting>
  <conditionalFormatting sqref="N13 N16 N39 N33">
    <cfRule type="iconSet" priority="59">
      <iconSet iconSet="3Arrows">
        <cfvo type="percent" val="0"/>
        <cfvo type="num" val="0"/>
        <cfvo type="num" val="0" gte="0"/>
      </iconSet>
    </cfRule>
  </conditionalFormatting>
  <conditionalFormatting sqref="N15">
    <cfRule type="iconSet" priority="15">
      <iconSet iconSet="3Arrows">
        <cfvo type="percent" val="0"/>
        <cfvo type="num" val="0"/>
        <cfvo type="num" val="0" gte="0"/>
      </iconSet>
    </cfRule>
  </conditionalFormatting>
  <conditionalFormatting sqref="N18 N21">
    <cfRule type="iconSet" priority="14">
      <iconSet iconSet="3Arrows">
        <cfvo type="percent" val="0"/>
        <cfvo type="num" val="0"/>
        <cfvo type="num" val="0" gte="0"/>
      </iconSet>
    </cfRule>
  </conditionalFormatting>
  <conditionalFormatting sqref="N20">
    <cfRule type="iconSet" priority="13">
      <iconSet iconSet="3Arrows">
        <cfvo type="percent" val="0"/>
        <cfvo type="num" val="0"/>
        <cfvo type="num" val="0" gte="0"/>
      </iconSet>
    </cfRule>
  </conditionalFormatting>
  <conditionalFormatting sqref="N17">
    <cfRule type="iconSet" priority="12">
      <iconSet iconSet="3Arrows">
        <cfvo type="percent" val="0"/>
        <cfvo type="num" val="0"/>
        <cfvo type="num" val="0" gte="0"/>
      </iconSet>
    </cfRule>
  </conditionalFormatting>
  <conditionalFormatting sqref="N22">
    <cfRule type="iconSet" priority="11">
      <iconSet iconSet="3Arrows">
        <cfvo type="percent" val="0"/>
        <cfvo type="num" val="0"/>
        <cfvo type="num" val="0" gte="0"/>
      </iconSet>
    </cfRule>
  </conditionalFormatting>
  <conditionalFormatting sqref="N23 N26">
    <cfRule type="iconSet" priority="9">
      <iconSet iconSet="3Arrows">
        <cfvo type="percent" val="0"/>
        <cfvo type="num" val="0"/>
        <cfvo type="num" val="0" gte="0"/>
      </iconSet>
    </cfRule>
  </conditionalFormatting>
  <conditionalFormatting sqref="N25">
    <cfRule type="iconSet" priority="8">
      <iconSet iconSet="3Arrows">
        <cfvo type="percent" val="0"/>
        <cfvo type="num" val="0"/>
        <cfvo type="num" val="0" gte="0"/>
      </iconSet>
    </cfRule>
  </conditionalFormatting>
  <conditionalFormatting sqref="N27">
    <cfRule type="iconSet" priority="7">
      <iconSet iconSet="3Arrows">
        <cfvo type="percent" val="0"/>
        <cfvo type="num" val="0"/>
        <cfvo type="num" val="0" gte="0"/>
      </iconSet>
    </cfRule>
  </conditionalFormatting>
  <conditionalFormatting sqref="N34">
    <cfRule type="iconSet" priority="6">
      <iconSet iconSet="3Arrows">
        <cfvo type="percent" val="0"/>
        <cfvo type="num" val="0"/>
        <cfvo type="num" val="0" gte="0"/>
      </iconSet>
    </cfRule>
  </conditionalFormatting>
  <conditionalFormatting sqref="N37">
    <cfRule type="iconSet" priority="5">
      <iconSet iconSet="3Arrows">
        <cfvo type="percent" val="0"/>
        <cfvo type="num" val="0"/>
        <cfvo type="num" val="0" gte="0"/>
      </iconSet>
    </cfRule>
  </conditionalFormatting>
  <conditionalFormatting sqref="N38">
    <cfRule type="iconSet" priority="4">
      <iconSet iconSet="3Arrows">
        <cfvo type="percent" val="0"/>
        <cfvo type="num" val="0"/>
        <cfvo type="num" val="0" gte="0"/>
      </iconSet>
    </cfRule>
  </conditionalFormatting>
  <conditionalFormatting sqref="N28 N31">
    <cfRule type="iconSet" priority="3">
      <iconSet iconSet="3Arrows">
        <cfvo type="percent" val="0"/>
        <cfvo type="num" val="0"/>
        <cfvo type="num" val="0" gte="0"/>
      </iconSet>
    </cfRule>
  </conditionalFormatting>
  <conditionalFormatting sqref="N30">
    <cfRule type="iconSet" priority="2">
      <iconSet iconSet="3Arrows">
        <cfvo type="percent" val="0"/>
        <cfvo type="num" val="0"/>
        <cfvo type="num" val="0" gte="0"/>
      </iconSet>
    </cfRule>
  </conditionalFormatting>
  <conditionalFormatting sqref="N32">
    <cfRule type="iconSet" priority="1">
      <iconSet iconSet="3Arrows">
        <cfvo type="percent" val="0"/>
        <cfvo type="num" val="0"/>
        <cfvo type="num" val="0" gte="0"/>
      </iconSet>
    </cfRule>
  </conditionalFormatting>
  <printOptions horizontalCentered="1"/>
  <pageMargins left="0.59055118110236227" right="0.35433070866141736" top="0.43307086614173229" bottom="0.59055118110236227" header="0.31496062992125984" footer="0.31496062992125984"/>
  <pageSetup paperSize="9" scale="36" orientation="portrait" r:id="rId1"/>
  <headerFooter>
    <oddHeader xml:space="preserve">&amp;C
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J39"/>
  <sheetViews>
    <sheetView topLeftCell="A13" workbookViewId="0">
      <selection activeCell="G37" sqref="G37"/>
    </sheetView>
  </sheetViews>
  <sheetFormatPr defaultRowHeight="15" x14ac:dyDescent="0.25"/>
  <cols>
    <col min="2" max="2" width="19.85546875" bestFit="1" customWidth="1"/>
    <col min="3" max="3" width="8.28515625" customWidth="1"/>
    <col min="4" max="4" width="16.140625" customWidth="1"/>
    <col min="5" max="5" width="17.42578125" customWidth="1"/>
    <col min="6" max="6" width="14.5703125" customWidth="1"/>
    <col min="8" max="8" width="10.42578125" customWidth="1"/>
    <col min="9" max="9" width="11" customWidth="1"/>
  </cols>
  <sheetData>
    <row r="2" spans="2:3" ht="15.75" thickBot="1" x14ac:dyDescent="0.3"/>
    <row r="3" spans="2:3" x14ac:dyDescent="0.25">
      <c r="B3" s="26" t="s">
        <v>11</v>
      </c>
      <c r="C3" s="27"/>
    </row>
    <row r="4" spans="2:3" x14ac:dyDescent="0.25">
      <c r="B4" s="22" t="s">
        <v>4</v>
      </c>
      <c r="C4" s="23">
        <v>0.4</v>
      </c>
    </row>
    <row r="5" spans="2:3" x14ac:dyDescent="0.25">
      <c r="B5" s="22" t="s">
        <v>5</v>
      </c>
      <c r="C5" s="23">
        <v>0.4</v>
      </c>
    </row>
    <row r="6" spans="2:3" ht="15.75" thickBot="1" x14ac:dyDescent="0.3">
      <c r="B6" s="24" t="s">
        <v>6</v>
      </c>
      <c r="C6" s="25">
        <v>0.2</v>
      </c>
    </row>
    <row r="14" spans="2:3" ht="15.75" thickBot="1" x14ac:dyDescent="0.3"/>
    <row r="15" spans="2:3" ht="33.75" customHeight="1" x14ac:dyDescent="0.25">
      <c r="B15" s="189" t="s">
        <v>34</v>
      </c>
      <c r="C15" s="190"/>
    </row>
    <row r="16" spans="2:3" x14ac:dyDescent="0.25">
      <c r="B16" s="29" t="s">
        <v>22</v>
      </c>
      <c r="C16" s="46">
        <f>+F30</f>
        <v>0.15</v>
      </c>
    </row>
    <row r="17" spans="2:7" x14ac:dyDescent="0.25">
      <c r="B17" s="29" t="s">
        <v>23</v>
      </c>
      <c r="C17" s="46">
        <f>+F31</f>
        <v>0.15</v>
      </c>
    </row>
    <row r="18" spans="2:7" x14ac:dyDescent="0.25">
      <c r="B18" s="29" t="s">
        <v>24</v>
      </c>
      <c r="C18" s="46">
        <f>+F32</f>
        <v>0.15</v>
      </c>
    </row>
    <row r="19" spans="2:7" x14ac:dyDescent="0.25">
      <c r="B19" s="29" t="s">
        <v>25</v>
      </c>
      <c r="C19" s="46">
        <f>+F33</f>
        <v>0.15</v>
      </c>
    </row>
    <row r="20" spans="2:7" x14ac:dyDescent="0.25">
      <c r="B20" s="30" t="s">
        <v>26</v>
      </c>
      <c r="C20" s="47">
        <f>+F35</f>
        <v>0.1</v>
      </c>
      <c r="D20" s="28"/>
    </row>
    <row r="21" spans="2:7" x14ac:dyDescent="0.25">
      <c r="B21" s="30" t="s">
        <v>27</v>
      </c>
      <c r="C21" s="47">
        <f>+F36</f>
        <v>0.1</v>
      </c>
    </row>
    <row r="22" spans="2:7" x14ac:dyDescent="0.25">
      <c r="B22" s="31" t="s">
        <v>54</v>
      </c>
      <c r="C22" s="48">
        <f>+F38</f>
        <v>0.2</v>
      </c>
    </row>
    <row r="23" spans="2:7" ht="15.75" thickBot="1" x14ac:dyDescent="0.3">
      <c r="B23" s="32"/>
      <c r="C23" s="33">
        <f>SUM(C16:C22)</f>
        <v>1</v>
      </c>
    </row>
    <row r="27" spans="2:7" ht="15.75" thickBot="1" x14ac:dyDescent="0.3"/>
    <row r="28" spans="2:7" ht="64.5" customHeight="1" x14ac:dyDescent="0.25">
      <c r="B28" s="35"/>
      <c r="C28" s="36"/>
      <c r="D28" s="44" t="s">
        <v>12</v>
      </c>
      <c r="E28" s="44" t="s">
        <v>13</v>
      </c>
      <c r="F28" s="45" t="s">
        <v>14</v>
      </c>
    </row>
    <row r="29" spans="2:7" x14ac:dyDescent="0.25">
      <c r="B29" s="38" t="s">
        <v>4</v>
      </c>
      <c r="C29" s="39"/>
      <c r="D29" s="49">
        <v>0.6</v>
      </c>
      <c r="E29" s="49"/>
      <c r="F29" s="50"/>
    </row>
    <row r="30" spans="2:7" x14ac:dyDescent="0.25">
      <c r="B30" s="34" t="s">
        <v>51</v>
      </c>
      <c r="C30" s="37"/>
      <c r="D30" s="49"/>
      <c r="E30" s="49">
        <v>0.25</v>
      </c>
      <c r="F30" s="51">
        <f>+D$29*E30</f>
        <v>0.15</v>
      </c>
      <c r="G30" s="19"/>
    </row>
    <row r="31" spans="2:7" x14ac:dyDescent="0.25">
      <c r="B31" s="34" t="s">
        <v>52</v>
      </c>
      <c r="C31" s="37"/>
      <c r="D31" s="49"/>
      <c r="E31" s="49">
        <v>0.25</v>
      </c>
      <c r="F31" s="51">
        <f>+D$29*E31</f>
        <v>0.15</v>
      </c>
      <c r="G31" s="20"/>
    </row>
    <row r="32" spans="2:7" x14ac:dyDescent="0.25">
      <c r="B32" s="34" t="s">
        <v>50</v>
      </c>
      <c r="C32" s="37"/>
      <c r="D32" s="49"/>
      <c r="E32" s="49">
        <v>0.25</v>
      </c>
      <c r="F32" s="51">
        <f>+D$29*E32</f>
        <v>0.15</v>
      </c>
      <c r="G32" s="20"/>
    </row>
    <row r="33" spans="2:10" x14ac:dyDescent="0.25">
      <c r="B33" s="41" t="s">
        <v>46</v>
      </c>
      <c r="C33" s="40"/>
      <c r="D33" s="49"/>
      <c r="E33" s="49">
        <v>0.25</v>
      </c>
      <c r="F33" s="51">
        <f>+$D$29*E33</f>
        <v>0.15</v>
      </c>
      <c r="G33" s="19"/>
    </row>
    <row r="34" spans="2:10" x14ac:dyDescent="0.25">
      <c r="B34" s="38" t="s">
        <v>5</v>
      </c>
      <c r="C34" s="40"/>
      <c r="D34" s="49">
        <v>0.2</v>
      </c>
      <c r="E34" s="49"/>
      <c r="F34" s="51"/>
      <c r="G34" s="20"/>
    </row>
    <row r="35" spans="2:10" x14ac:dyDescent="0.25">
      <c r="B35" s="41" t="s">
        <v>47</v>
      </c>
      <c r="C35" s="40"/>
      <c r="D35" s="49"/>
      <c r="E35" s="49">
        <v>0.5</v>
      </c>
      <c r="F35" s="51">
        <f>+$D$34*E35</f>
        <v>0.1</v>
      </c>
      <c r="G35" s="19"/>
    </row>
    <row r="36" spans="2:10" x14ac:dyDescent="0.25">
      <c r="B36" s="41" t="s">
        <v>35</v>
      </c>
      <c r="C36" s="40"/>
      <c r="D36" s="49"/>
      <c r="E36" s="49">
        <v>0.5</v>
      </c>
      <c r="F36" s="51">
        <f>D34*E36</f>
        <v>0.1</v>
      </c>
      <c r="G36" s="19">
        <v>5</v>
      </c>
      <c r="H36" s="110">
        <v>0.9</v>
      </c>
      <c r="I36" s="111">
        <v>0.03</v>
      </c>
      <c r="J36" s="110">
        <v>0.1</v>
      </c>
    </row>
    <row r="37" spans="2:10" x14ac:dyDescent="0.25">
      <c r="B37" s="38" t="s">
        <v>6</v>
      </c>
      <c r="C37" s="39"/>
      <c r="D37" s="49">
        <v>0.2</v>
      </c>
      <c r="E37" s="49"/>
      <c r="F37" s="51"/>
      <c r="G37" s="11"/>
      <c r="H37">
        <f>5*0.9</f>
        <v>4.5</v>
      </c>
      <c r="J37">
        <v>0.3</v>
      </c>
    </row>
    <row r="38" spans="2:10" x14ac:dyDescent="0.25">
      <c r="B38" s="41" t="s">
        <v>53</v>
      </c>
      <c r="C38" s="40"/>
      <c r="D38" s="49"/>
      <c r="E38" s="49">
        <v>1</v>
      </c>
      <c r="F38" s="51">
        <f>D37*E38</f>
        <v>0.2</v>
      </c>
      <c r="G38" s="19"/>
    </row>
    <row r="39" spans="2:10" ht="15.75" thickBot="1" x14ac:dyDescent="0.3">
      <c r="B39" s="42" t="s">
        <v>15</v>
      </c>
      <c r="C39" s="43"/>
      <c r="D39" s="52">
        <f>SUM(D29:D38)</f>
        <v>1</v>
      </c>
      <c r="E39" s="52"/>
      <c r="F39" s="53">
        <f>SUM(F30:F38)</f>
        <v>1</v>
      </c>
      <c r="G39" s="11"/>
    </row>
  </sheetData>
  <mergeCells count="1">
    <mergeCell ref="B15:C15"/>
  </mergeCells>
  <phoneticPr fontId="19" type="noConversion"/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QUAR - </vt:lpstr>
      <vt:lpstr>Cálculos</vt:lpstr>
      <vt:lpstr>'QUAR - '!Área_de_Impressão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2024-12-20T11:41:35Z</dcterms:created>
  <dcterms:modified xsi:type="dcterms:W3CDTF">2024-12-20T11:42:47Z</dcterms:modified>
</cp:coreProperties>
</file>