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196614\OneDrive - PGA\Documents\INFORMA\2019\IEC\"/>
    </mc:Choice>
  </mc:AlternateContent>
  <bookViews>
    <workbookView xWindow="630" yWindow="645" windowWidth="14055" windowHeight="8640" tabRatio="908"/>
  </bookViews>
  <sheets>
    <sheet name="LICORES REG-2018" sheetId="26" r:id="rId1"/>
    <sheet name="AGUARDENTE REG 2018" sheetId="28" r:id="rId2"/>
  </sheets>
  <definedNames>
    <definedName name="_xlnm._FilterDatabase" localSheetId="1" hidden="1">'AGUARDENTE REG 2018'!$B$3:$E$24</definedName>
    <definedName name="_xlnm._FilterDatabase" localSheetId="0" hidden="1">'LICORES REG-2018'!$B$5:$G$23</definedName>
  </definedNames>
  <calcPr calcId="162913"/>
</workbook>
</file>

<file path=xl/calcChain.xml><?xml version="1.0" encoding="utf-8"?>
<calcChain xmlns="http://schemas.openxmlformats.org/spreadsheetml/2006/main">
  <c r="G12" i="28" l="1"/>
  <c r="G21" i="28"/>
  <c r="G20" i="28"/>
  <c r="G16" i="28"/>
  <c r="H16" i="28" s="1"/>
  <c r="I16" i="28" s="1"/>
  <c r="G14" i="28"/>
  <c r="G18" i="28"/>
  <c r="G11" i="28"/>
  <c r="G15" i="28"/>
  <c r="H15" i="28" s="1"/>
  <c r="I15" i="28" s="1"/>
  <c r="G17" i="28"/>
  <c r="G22" i="28"/>
  <c r="G19" i="28"/>
  <c r="G13" i="28"/>
  <c r="H13" i="28" s="1"/>
  <c r="I13" i="28" s="1"/>
  <c r="G10" i="28"/>
  <c r="H10" i="28" s="1"/>
  <c r="I10" i="28" s="1"/>
  <c r="G9" i="28"/>
  <c r="G8" i="28"/>
  <c r="H8" i="28" s="1"/>
  <c r="I8" i="28" s="1"/>
  <c r="G23" i="28"/>
  <c r="H23" i="28" s="1"/>
  <c r="I23" i="28" s="1"/>
  <c r="G7" i="28"/>
  <c r="H7" i="28" s="1"/>
  <c r="I7" i="28" s="1"/>
  <c r="G6" i="28"/>
  <c r="G5" i="28"/>
  <c r="H12" i="28"/>
  <c r="I12" i="28" s="1"/>
  <c r="H21" i="28"/>
  <c r="I21" i="28" s="1"/>
  <c r="H20" i="28"/>
  <c r="I20" i="28" s="1"/>
  <c r="H14" i="28"/>
  <c r="I14" i="28" s="1"/>
  <c r="H18" i="28"/>
  <c r="I18" i="28" s="1"/>
  <c r="H11" i="28"/>
  <c r="I11" i="28" s="1"/>
  <c r="H17" i="28"/>
  <c r="I17" i="28" s="1"/>
  <c r="H22" i="28"/>
  <c r="I22" i="28" s="1"/>
  <c r="H19" i="28"/>
  <c r="I19" i="28" s="1"/>
  <c r="H9" i="28"/>
  <c r="I9" i="28" s="1"/>
  <c r="H6" i="28"/>
  <c r="I6" i="28" s="1"/>
  <c r="G4" i="28"/>
  <c r="H4" i="28" s="1"/>
  <c r="E24" i="28"/>
  <c r="F24" i="28"/>
  <c r="F19" i="26"/>
  <c r="E19" i="26"/>
  <c r="G15" i="26"/>
  <c r="H15" i="26" s="1"/>
  <c r="G16" i="26"/>
  <c r="G12" i="26"/>
  <c r="H12" i="26" s="1"/>
  <c r="H18" i="26"/>
  <c r="G18" i="26"/>
  <c r="G17" i="26"/>
  <c r="H17" i="26" s="1"/>
  <c r="G14" i="26"/>
  <c r="G13" i="26"/>
  <c r="H13" i="26" s="1"/>
  <c r="G10" i="26"/>
  <c r="H10" i="26" s="1"/>
  <c r="G8" i="26"/>
  <c r="H8" i="26" s="1"/>
  <c r="G6" i="26"/>
  <c r="H6" i="26" s="1"/>
  <c r="G7" i="26"/>
  <c r="H7" i="26" s="1"/>
  <c r="G9" i="26"/>
  <c r="H9" i="26" s="1"/>
  <c r="G11" i="26"/>
  <c r="I4" i="28" l="1"/>
  <c r="G24" i="28"/>
  <c r="H14" i="26"/>
  <c r="I14" i="26" s="1"/>
  <c r="I18" i="26"/>
  <c r="H16" i="26"/>
  <c r="I16" i="26" s="1"/>
  <c r="G19" i="26"/>
  <c r="I6" i="26"/>
  <c r="I9" i="26"/>
  <c r="I10" i="26"/>
  <c r="H5" i="28"/>
  <c r="I7" i="26"/>
  <c r="I8" i="26"/>
  <c r="I13" i="26"/>
  <c r="I17" i="26"/>
  <c r="I12" i="26"/>
  <c r="I15" i="26"/>
  <c r="H11" i="26"/>
  <c r="H19" i="26" l="1"/>
  <c r="I11" i="26"/>
  <c r="I19" i="26" s="1"/>
  <c r="H24" i="28"/>
  <c r="I5" i="28"/>
  <c r="I24" i="28" s="1"/>
</calcChain>
</file>

<file path=xl/sharedStrings.xml><?xml version="1.0" encoding="utf-8"?>
<sst xmlns="http://schemas.openxmlformats.org/spreadsheetml/2006/main" count="121" uniqueCount="75">
  <si>
    <t>Número IEC</t>
  </si>
  <si>
    <t xml:space="preserve">ANA ARRUDA UNIPESSOAL LDA                                                                                                                                       </t>
  </si>
  <si>
    <t>PT01509837417</t>
  </si>
  <si>
    <t xml:space="preserve">COOPERATIVA CELEIRO DA TERRA CRL                                                                                                                                </t>
  </si>
  <si>
    <t>PT01512052670</t>
  </si>
  <si>
    <t>FABRICA DE LICORES EDUARDO FERREIRA &amp; FILHOS LDA</t>
  </si>
  <si>
    <t>PT01512045704</t>
  </si>
  <si>
    <t>LIMA E QUENTAL LDA</t>
  </si>
  <si>
    <t>PT01512002479</t>
  </si>
  <si>
    <t>MANUEL FRANCISCO SIMAS RAINHA</t>
  </si>
  <si>
    <t>PT01176270949</t>
  </si>
  <si>
    <t>PRODUÇÕES EM LINHA, LDA</t>
  </si>
  <si>
    <t>PT01512010013</t>
  </si>
  <si>
    <t xml:space="preserve">SUSETE PAULA FREITAS ANDRADE BENEVIDES                                                                                                                          </t>
  </si>
  <si>
    <t>PT01209762381</t>
  </si>
  <si>
    <t>MANUEL FERNANDO GOMES PEREIRA</t>
  </si>
  <si>
    <t>PT01101502443</t>
  </si>
  <si>
    <t>PT01512017891</t>
  </si>
  <si>
    <t xml:space="preserve">ALDA MARIA FREITAS COSTA                                                                                                                                        </t>
  </si>
  <si>
    <t>PT01118885103</t>
  </si>
  <si>
    <t xml:space="preserve">ASSOCIAÇÃO DE FESTAS DO LAGIDO                                                                                                                                  </t>
  </si>
  <si>
    <t>PT01512074585</t>
  </si>
  <si>
    <t>COOPERATIVA VITIVINÍCOLA DA ILHA DO PICO (CVIP)-PICOWINES CRL</t>
  </si>
  <si>
    <t>PT01512010617</t>
  </si>
  <si>
    <t>PT01143549863</t>
  </si>
  <si>
    <t xml:space="preserve">LEONILDA DE FATIMA PEREIRA DA SILVEIRA                                                                                                                          </t>
  </si>
  <si>
    <t>PT01152774629</t>
  </si>
  <si>
    <t>MANUEL ALBERTO SILVEIRA LARANJO</t>
  </si>
  <si>
    <t>PT01175564663</t>
  </si>
  <si>
    <t>MANUEL JOSE MACHADO</t>
  </si>
  <si>
    <t>PT01180001396</t>
  </si>
  <si>
    <t xml:space="preserve">ORLANDO MANUEL AMARAL E SIMAS                                                                                                                                   </t>
  </si>
  <si>
    <t>PT01175564167</t>
  </si>
  <si>
    <t>LITROS DE ÁLCOOL PURO</t>
  </si>
  <si>
    <t>SÃO MIGUEL</t>
  </si>
  <si>
    <t>TERCEIRA</t>
  </si>
  <si>
    <t>FAIAL</t>
  </si>
  <si>
    <t>GRACIOSA</t>
  </si>
  <si>
    <t>PICO</t>
  </si>
  <si>
    <t>ILHA</t>
  </si>
  <si>
    <t>25% DA TAXA NORMAL (€)</t>
  </si>
  <si>
    <t>BENEFÍCIO FISCAL 75% (€)</t>
  </si>
  <si>
    <t>TOTAL (€)</t>
  </si>
  <si>
    <t>OPERADOR</t>
  </si>
  <si>
    <t>LITROS DE PRODUTO</t>
  </si>
  <si>
    <t>2018  - LICORES REGIONAIS</t>
  </si>
  <si>
    <t>NÚMERO IEC</t>
  </si>
  <si>
    <t>FORTUNATO MANUEL DE LA CERDA GOMES E GARCIA</t>
  </si>
  <si>
    <t>PT01181052709</t>
  </si>
  <si>
    <t>LEONARDO AVILA DA SILVA</t>
  </si>
  <si>
    <t>TOTAIS</t>
  </si>
  <si>
    <t>Nome</t>
  </si>
  <si>
    <t>FERNANDO MANUEL BAPTISTA MONIZ</t>
  </si>
  <si>
    <t>PT01111186021</t>
  </si>
  <si>
    <t>ADEGA E COOPERATIVA AGRICOLA DA ILHA GRACIOSA COOPERATIVA DE RESPONSABILIDADE LIMITADA</t>
  </si>
  <si>
    <t>HUMBERTO JOÃO DE OLIVEIRA MELO</t>
  </si>
  <si>
    <t>PT01102501963</t>
  </si>
  <si>
    <t xml:space="preserve">JOÃO LINO VIEIRA GOULART                                                                                                                                        </t>
  </si>
  <si>
    <t>PT01109873742</t>
  </si>
  <si>
    <t>LUIS FERNANDO DO AMARAL PEREIRA</t>
  </si>
  <si>
    <t>PT01191900575</t>
  </si>
  <si>
    <t xml:space="preserve">MANUEL AUGUSTO RODRIGUES DA SILVA                                                                                                                               </t>
  </si>
  <si>
    <t>PT01183487109</t>
  </si>
  <si>
    <t xml:space="preserve">MARIA GORETTI DA SILVA AMARAL PEREIRA                                                                                                                           </t>
  </si>
  <si>
    <t>PT01175564086</t>
  </si>
  <si>
    <t xml:space="preserve">MARIA PEREIRA VIVEIROS SOARES                                                                                                                                   </t>
  </si>
  <si>
    <t>PT01181548577</t>
  </si>
  <si>
    <t xml:space="preserve">NORBERTO DE SERPA BETTENCOURT                                                                                                                                   </t>
  </si>
  <si>
    <t>PT01131989014</t>
  </si>
  <si>
    <t>2018  INTRODUÇÃO NO CONSUMO - AGUARDENTE REGIONAL</t>
  </si>
  <si>
    <t>TAXA REDUZIDA - 25%</t>
  </si>
  <si>
    <t>25% DA TAXA NORMAL             €</t>
  </si>
  <si>
    <t>BENEFÍCIO FISCAL                   €</t>
  </si>
  <si>
    <t>TOTAL    IMPOSTO              €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</si>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</sst>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-* #,##0.000\ _€_-;\-* #,##0.000\ _€_-;_-* &quot;-&quot;??\ _€_-;_-@_-"/>
    <numFmt numFmtId="166" formatCode="_-* #,##0.000\ _€_-;\-* #,##0.000\ _€_-;_-* &quot;-&quot;???\ _€_-;_-@_-"/>
  </numFmts>
  <fonts count="9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u/>
      <sz val="16"/>
      <color rgb="FF333333"/>
      <name val="Arial"/>
      <family val="2"/>
    </font>
    <font>
      <sz val="10"/>
      <color rgb="FF000000"/>
      <name val="Arial"/>
      <family val="2"/>
    </font>
    <font>
      <b/>
      <sz val="9"/>
      <color rgb="FF333333"/>
      <name val="Arial"/>
      <family val="2"/>
    </font>
    <font>
      <b/>
      <sz val="10"/>
      <color rgb="FF333333"/>
      <name val="Arial"/>
      <family val="2"/>
    </font>
    <font>
      <u/>
      <sz val="11"/>
      <color rgb="FF333333"/>
      <name val="Arial"/>
      <family val="2"/>
    </font>
    <font>
      <u/>
      <sz val="10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/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49" fontId="2" fillId="3" borderId="1" xfId="0" applyNumberFormat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43" fontId="1" fillId="2" borderId="0" xfId="1" applyFont="1" applyFill="1" applyAlignment="1">
      <alignment horizontal="left" vertical="center"/>
    </xf>
    <xf numFmtId="164" fontId="1" fillId="2" borderId="0" xfId="1" applyNumberFormat="1" applyFont="1" applyFill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4" borderId="1" xfId="0" applyNumberFormat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164" fontId="0" fillId="0" borderId="0" xfId="1" applyNumberFormat="1" applyFont="1" applyAlignment="1">
      <alignment vertical="center"/>
    </xf>
    <xf numFmtId="43" fontId="1" fillId="4" borderId="1" xfId="1" applyFont="1" applyFill="1" applyBorder="1" applyAlignment="1">
      <alignment horizontal="right" vertical="center"/>
    </xf>
    <xf numFmtId="164" fontId="1" fillId="4" borderId="1" xfId="1" applyNumberFormat="1" applyFont="1" applyFill="1" applyBorder="1" applyAlignment="1">
      <alignment horizontal="right" vertical="center"/>
    </xf>
    <xf numFmtId="43" fontId="1" fillId="2" borderId="1" xfId="1" applyFont="1" applyFill="1" applyBorder="1" applyAlignment="1">
      <alignment horizontal="right" vertical="center"/>
    </xf>
    <xf numFmtId="164" fontId="1" fillId="2" borderId="1" xfId="1" applyNumberFormat="1" applyFont="1" applyFill="1" applyBorder="1" applyAlignment="1">
      <alignment horizontal="right" vertical="center"/>
    </xf>
    <xf numFmtId="43" fontId="6" fillId="4" borderId="1" xfId="1" applyFont="1" applyFill="1" applyBorder="1" applyAlignment="1">
      <alignment horizontal="right" vertical="center"/>
    </xf>
    <xf numFmtId="164" fontId="6" fillId="4" borderId="1" xfId="1" applyNumberFormat="1" applyFont="1" applyFill="1" applyBorder="1" applyAlignment="1">
      <alignment horizontal="right" vertical="center"/>
    </xf>
    <xf numFmtId="49" fontId="1" fillId="4" borderId="6" xfId="0" applyNumberFormat="1" applyFont="1" applyFill="1" applyBorder="1" applyAlignment="1">
      <alignment horizontal="left" vertical="center"/>
    </xf>
    <xf numFmtId="43" fontId="1" fillId="4" borderId="6" xfId="1" applyFont="1" applyFill="1" applyBorder="1" applyAlignment="1">
      <alignment horizontal="right" vertical="center"/>
    </xf>
    <xf numFmtId="164" fontId="1" fillId="4" borderId="6" xfId="1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left" vertical="center"/>
    </xf>
    <xf numFmtId="43" fontId="1" fillId="2" borderId="7" xfId="1" applyFont="1" applyFill="1" applyBorder="1" applyAlignment="1">
      <alignment horizontal="right" vertical="center"/>
    </xf>
    <xf numFmtId="164" fontId="1" fillId="2" borderId="7" xfId="1" applyNumberFormat="1" applyFont="1" applyFill="1" applyBorder="1" applyAlignment="1">
      <alignment horizontal="right" vertical="center"/>
    </xf>
    <xf numFmtId="49" fontId="1" fillId="4" borderId="7" xfId="0" applyNumberFormat="1" applyFont="1" applyFill="1" applyBorder="1" applyAlignment="1">
      <alignment horizontal="left" vertical="center"/>
    </xf>
    <xf numFmtId="43" fontId="1" fillId="4" borderId="7" xfId="1" applyFont="1" applyFill="1" applyBorder="1" applyAlignment="1">
      <alignment horizontal="right" vertical="center"/>
    </xf>
    <xf numFmtId="164" fontId="1" fillId="4" borderId="7" xfId="1" applyNumberFormat="1" applyFont="1" applyFill="1" applyBorder="1" applyAlignment="1">
      <alignment horizontal="right" vertical="center"/>
    </xf>
    <xf numFmtId="0" fontId="1" fillId="2" borderId="0" xfId="2" applyFont="1" applyFill="1" applyAlignment="1">
      <alignment horizontal="left" vertical="center"/>
    </xf>
    <xf numFmtId="0" fontId="4" fillId="0" borderId="0" xfId="2" applyAlignment="1">
      <alignment vertical="center"/>
    </xf>
    <xf numFmtId="43" fontId="0" fillId="0" borderId="0" xfId="1" applyNumberFormat="1" applyFont="1" applyAlignment="1">
      <alignment vertical="center"/>
    </xf>
    <xf numFmtId="49" fontId="2" fillId="3" borderId="1" xfId="2" applyNumberFormat="1" applyFont="1" applyFill="1" applyBorder="1" applyAlignment="1">
      <alignment horizontal="center" vertical="center" wrapText="1"/>
    </xf>
    <xf numFmtId="43" fontId="2" fillId="3" borderId="1" xfId="1" applyNumberFormat="1" applyFont="1" applyFill="1" applyBorder="1" applyAlignment="1">
      <alignment horizontal="center" vertical="center" wrapText="1"/>
    </xf>
    <xf numFmtId="49" fontId="1" fillId="2" borderId="1" xfId="2" applyNumberFormat="1" applyFont="1" applyFill="1" applyBorder="1" applyAlignment="1">
      <alignment horizontal="left" vertical="center"/>
    </xf>
    <xf numFmtId="43" fontId="1" fillId="2" borderId="1" xfId="1" applyNumberFormat="1" applyFont="1" applyFill="1" applyBorder="1" applyAlignment="1">
      <alignment horizontal="right" vertical="center"/>
    </xf>
    <xf numFmtId="49" fontId="1" fillId="4" borderId="1" xfId="2" applyNumberFormat="1" applyFont="1" applyFill="1" applyBorder="1" applyAlignment="1">
      <alignment horizontal="left" vertical="center"/>
    </xf>
    <xf numFmtId="43" fontId="1" fillId="4" borderId="1" xfId="1" applyNumberFormat="1" applyFont="1" applyFill="1" applyBorder="1" applyAlignment="1">
      <alignment horizontal="right" vertical="center"/>
    </xf>
    <xf numFmtId="0" fontId="4" fillId="0" borderId="1" xfId="2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43" fontId="0" fillId="0" borderId="1" xfId="1" applyNumberFormat="1" applyFont="1" applyBorder="1" applyAlignment="1">
      <alignment vertical="center"/>
    </xf>
    <xf numFmtId="166" fontId="1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49" fontId="5" fillId="4" borderId="3" xfId="0" applyNumberFormat="1" applyFont="1" applyFill="1" applyBorder="1" applyAlignment="1">
      <alignment horizontal="right" vertical="center"/>
    </xf>
    <xf numFmtId="49" fontId="5" fillId="4" borderId="4" xfId="0" applyNumberFormat="1" applyFont="1" applyFill="1" applyBorder="1" applyAlignment="1">
      <alignment horizontal="right" vertical="center"/>
    </xf>
    <xf numFmtId="49" fontId="5" fillId="4" borderId="5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 wrapText="1"/>
    </xf>
    <xf numFmtId="0" fontId="3" fillId="2" borderId="0" xfId="2" applyFont="1" applyFill="1" applyAlignment="1">
      <alignment horizontal="left" vertical="center" wrapText="1"/>
    </xf>
    <xf numFmtId="0" fontId="8" fillId="2" borderId="2" xfId="2" applyFont="1" applyFill="1" applyBorder="1" applyAlignment="1">
      <alignment horizontal="left" vertical="center" wrapText="1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24"/>
  <sheetViews>
    <sheetView tabSelected="1" zoomScaleNormal="100" workbookViewId="0">
      <selection activeCell="F19" sqref="F19"/>
    </sheetView>
  </sheetViews>
  <sheetFormatPr defaultRowHeight="12.75" x14ac:dyDescent="0.2"/>
  <cols>
    <col min="1" max="1" width="1" style="9" customWidth="1"/>
    <col min="2" max="2" width="10.7109375" style="9" customWidth="1"/>
    <col min="3" max="3" width="44.140625" style="9" customWidth="1"/>
    <col min="4" max="4" width="17.85546875" style="9" customWidth="1"/>
    <col min="5" max="5" width="13.7109375" style="10" customWidth="1"/>
    <col min="6" max="6" width="15" style="11" customWidth="1"/>
    <col min="7" max="7" width="13.7109375" style="10" customWidth="1"/>
    <col min="8" max="9" width="14.140625" style="10" customWidth="1"/>
    <col min="10" max="10" width="13.5703125" style="9" bestFit="1" customWidth="1"/>
    <col min="11" max="16384" width="9.140625" style="9"/>
  </cols>
  <sheetData>
    <row r="3" spans="2:10" s="4" customFormat="1" ht="21.75" customHeight="1" x14ac:dyDescent="0.2">
      <c r="B3" s="40" t="s">
        <v>45</v>
      </c>
      <c r="C3" s="40"/>
      <c r="D3" s="40"/>
      <c r="E3" s="40"/>
      <c r="F3" s="40"/>
      <c r="G3" s="40"/>
      <c r="H3" s="40"/>
      <c r="I3" s="40"/>
    </row>
    <row r="4" spans="2:10" s="4" customFormat="1" ht="21.75" customHeight="1" x14ac:dyDescent="0.2">
      <c r="B4" s="44" t="s">
        <v>70</v>
      </c>
      <c r="C4" s="44"/>
      <c r="D4" s="44"/>
      <c r="E4" s="44"/>
      <c r="F4" s="44"/>
      <c r="G4" s="44"/>
      <c r="H4" s="44"/>
      <c r="I4" s="44"/>
    </row>
    <row r="5" spans="2:10" s="4" customFormat="1" ht="57" customHeight="1" x14ac:dyDescent="0.2">
      <c r="B5" s="1" t="s">
        <v>39</v>
      </c>
      <c r="C5" s="1" t="s">
        <v>43</v>
      </c>
      <c r="D5" s="1" t="s">
        <v>46</v>
      </c>
      <c r="E5" s="2" t="s">
        <v>44</v>
      </c>
      <c r="F5" s="3" t="s">
        <v>33</v>
      </c>
      <c r="G5" s="2" t="s">
        <v>71</v>
      </c>
      <c r="H5" s="2" t="s">
        <v>72</v>
      </c>
      <c r="I5" s="2" t="s">
        <v>73</v>
      </c>
    </row>
    <row r="6" spans="2:10" s="4" customFormat="1" ht="19.7" customHeight="1" x14ac:dyDescent="0.2">
      <c r="B6" s="7" t="s">
        <v>34</v>
      </c>
      <c r="C6" s="7" t="s">
        <v>7</v>
      </c>
      <c r="D6" s="7" t="s">
        <v>8</v>
      </c>
      <c r="E6" s="14">
        <v>114549.40000000001</v>
      </c>
      <c r="F6" s="15">
        <v>47952.535000000003</v>
      </c>
      <c r="G6" s="14">
        <f t="shared" ref="G6:G18" si="0">F6*1386.93/100/4</f>
        <v>166267.02341887503</v>
      </c>
      <c r="H6" s="14">
        <f t="shared" ref="H6:H18" si="1">G6*3</f>
        <v>498801.07025662507</v>
      </c>
      <c r="I6" s="14">
        <f t="shared" ref="I6:I18" si="2">SUM(G6:H6)</f>
        <v>665068.09367550013</v>
      </c>
      <c r="J6" s="39" t="s">
        <v>74</v>
      </c>
    </row>
    <row r="7" spans="2:10" s="4" customFormat="1" ht="19.7" customHeight="1" x14ac:dyDescent="0.2">
      <c r="B7" s="8" t="s">
        <v>34</v>
      </c>
      <c r="C7" s="8" t="s">
        <v>5</v>
      </c>
      <c r="D7" s="8" t="s">
        <v>6</v>
      </c>
      <c r="E7" s="12">
        <v>132738.94999999998</v>
      </c>
      <c r="F7" s="13">
        <v>46671.540499999996</v>
      </c>
      <c r="G7" s="12">
        <f t="shared" si="0"/>
        <v>161825.39916416249</v>
      </c>
      <c r="H7" s="12">
        <f t="shared" si="1"/>
        <v>485476.1974924875</v>
      </c>
      <c r="I7" s="12">
        <f t="shared" si="2"/>
        <v>647301.59665664996</v>
      </c>
    </row>
    <row r="8" spans="2:10" s="4" customFormat="1" ht="19.7" customHeight="1" x14ac:dyDescent="0.2">
      <c r="B8" s="8" t="s">
        <v>34</v>
      </c>
      <c r="C8" s="8" t="s">
        <v>9</v>
      </c>
      <c r="D8" s="8" t="s">
        <v>10</v>
      </c>
      <c r="E8" s="12">
        <v>34513.4</v>
      </c>
      <c r="F8" s="13">
        <v>16657.148999999998</v>
      </c>
      <c r="G8" s="12">
        <f t="shared" si="0"/>
        <v>57755.749156424987</v>
      </c>
      <c r="H8" s="12">
        <f t="shared" si="1"/>
        <v>173267.24746927497</v>
      </c>
      <c r="I8" s="12">
        <f t="shared" si="2"/>
        <v>231022.99662569995</v>
      </c>
    </row>
    <row r="9" spans="2:10" s="4" customFormat="1" ht="19.7" customHeight="1" x14ac:dyDescent="0.2">
      <c r="B9" s="7" t="s">
        <v>34</v>
      </c>
      <c r="C9" s="7" t="s">
        <v>3</v>
      </c>
      <c r="D9" s="7" t="s">
        <v>4</v>
      </c>
      <c r="E9" s="14">
        <v>14413.93</v>
      </c>
      <c r="F9" s="15">
        <v>3427.5519100000001</v>
      </c>
      <c r="G9" s="14">
        <f t="shared" si="0"/>
        <v>11884.436426340751</v>
      </c>
      <c r="H9" s="14">
        <f t="shared" si="1"/>
        <v>35653.309279022258</v>
      </c>
      <c r="I9" s="14">
        <f t="shared" si="2"/>
        <v>47537.745705363006</v>
      </c>
    </row>
    <row r="10" spans="2:10" s="4" customFormat="1" ht="19.7" customHeight="1" x14ac:dyDescent="0.2">
      <c r="B10" s="7" t="s">
        <v>34</v>
      </c>
      <c r="C10" s="7" t="s">
        <v>11</v>
      </c>
      <c r="D10" s="7" t="s">
        <v>12</v>
      </c>
      <c r="E10" s="14">
        <v>3057</v>
      </c>
      <c r="F10" s="15">
        <v>755.58999999999992</v>
      </c>
      <c r="G10" s="14">
        <f t="shared" si="0"/>
        <v>2619.8760967499998</v>
      </c>
      <c r="H10" s="14">
        <f t="shared" si="1"/>
        <v>7859.6282902499988</v>
      </c>
      <c r="I10" s="14">
        <f t="shared" si="2"/>
        <v>10479.504386999999</v>
      </c>
    </row>
    <row r="11" spans="2:10" s="4" customFormat="1" ht="19.7" customHeight="1" x14ac:dyDescent="0.2">
      <c r="B11" s="8" t="s">
        <v>34</v>
      </c>
      <c r="C11" s="8" t="s">
        <v>1</v>
      </c>
      <c r="D11" s="8" t="s">
        <v>2</v>
      </c>
      <c r="E11" s="12">
        <v>2005.7980000000005</v>
      </c>
      <c r="F11" s="13">
        <v>545.58000000000004</v>
      </c>
      <c r="G11" s="12">
        <f t="shared" si="0"/>
        <v>1891.7031735000003</v>
      </c>
      <c r="H11" s="12">
        <f t="shared" si="1"/>
        <v>5675.1095205000011</v>
      </c>
      <c r="I11" s="12">
        <f t="shared" si="2"/>
        <v>7566.8126940000011</v>
      </c>
    </row>
    <row r="12" spans="2:10" s="4" customFormat="1" ht="19.7" customHeight="1" x14ac:dyDescent="0.2">
      <c r="B12" s="7" t="s">
        <v>38</v>
      </c>
      <c r="C12" s="7" t="s">
        <v>25</v>
      </c>
      <c r="D12" s="7" t="s">
        <v>26</v>
      </c>
      <c r="E12" s="14">
        <v>7524.2989999999972</v>
      </c>
      <c r="F12" s="15">
        <v>2719.3733199999988</v>
      </c>
      <c r="G12" s="14">
        <f t="shared" si="0"/>
        <v>9428.9510967689966</v>
      </c>
      <c r="H12" s="14">
        <f t="shared" si="1"/>
        <v>28286.85329030699</v>
      </c>
      <c r="I12" s="14">
        <f t="shared" si="2"/>
        <v>37715.804387075987</v>
      </c>
    </row>
    <row r="13" spans="2:10" s="4" customFormat="1" ht="19.7" customHeight="1" x14ac:dyDescent="0.2">
      <c r="B13" s="8" t="s">
        <v>38</v>
      </c>
      <c r="C13" s="8" t="s">
        <v>18</v>
      </c>
      <c r="D13" s="8" t="s">
        <v>19</v>
      </c>
      <c r="E13" s="12">
        <v>5807.4</v>
      </c>
      <c r="F13" s="13">
        <v>1576.3317999999999</v>
      </c>
      <c r="G13" s="12">
        <f t="shared" si="0"/>
        <v>5465.6546584349999</v>
      </c>
      <c r="H13" s="12">
        <f t="shared" si="1"/>
        <v>16396.963975305</v>
      </c>
      <c r="I13" s="12">
        <f t="shared" si="2"/>
        <v>21862.618633739999</v>
      </c>
    </row>
    <row r="14" spans="2:10" s="4" customFormat="1" ht="19.7" customHeight="1" x14ac:dyDescent="0.2">
      <c r="B14" s="7" t="s">
        <v>38</v>
      </c>
      <c r="C14" s="7" t="s">
        <v>22</v>
      </c>
      <c r="D14" s="7" t="s">
        <v>23</v>
      </c>
      <c r="E14" s="14">
        <v>2685.2049999999999</v>
      </c>
      <c r="F14" s="15">
        <v>1329.8563349999999</v>
      </c>
      <c r="G14" s="14">
        <f t="shared" si="0"/>
        <v>4611.0441167538756</v>
      </c>
      <c r="H14" s="14">
        <f t="shared" si="1"/>
        <v>13833.132350261627</v>
      </c>
      <c r="I14" s="14">
        <f t="shared" si="2"/>
        <v>18444.176467015503</v>
      </c>
    </row>
    <row r="15" spans="2:10" s="4" customFormat="1" ht="19.7" customHeight="1" x14ac:dyDescent="0.2">
      <c r="B15" s="8" t="s">
        <v>38</v>
      </c>
      <c r="C15" s="8" t="s">
        <v>29</v>
      </c>
      <c r="D15" s="8" t="s">
        <v>30</v>
      </c>
      <c r="E15" s="12">
        <v>2386.7320000000036</v>
      </c>
      <c r="F15" s="13">
        <v>477.3464000000007</v>
      </c>
      <c r="G15" s="12">
        <f t="shared" si="0"/>
        <v>1655.1151063800023</v>
      </c>
      <c r="H15" s="12">
        <f t="shared" si="1"/>
        <v>4965.3453191400067</v>
      </c>
      <c r="I15" s="12">
        <f t="shared" si="2"/>
        <v>6620.4604255200093</v>
      </c>
    </row>
    <row r="16" spans="2:10" s="4" customFormat="1" ht="19.7" customHeight="1" x14ac:dyDescent="0.2">
      <c r="B16" s="7" t="s">
        <v>38</v>
      </c>
      <c r="C16" s="7" t="s">
        <v>27</v>
      </c>
      <c r="D16" s="7" t="s">
        <v>28</v>
      </c>
      <c r="E16" s="14">
        <v>378.00000000000006</v>
      </c>
      <c r="F16" s="15">
        <v>120.96000000000002</v>
      </c>
      <c r="G16" s="14">
        <f t="shared" si="0"/>
        <v>419.40763200000009</v>
      </c>
      <c r="H16" s="14">
        <f t="shared" si="1"/>
        <v>1258.2228960000002</v>
      </c>
      <c r="I16" s="14">
        <f t="shared" si="2"/>
        <v>1677.6305280000004</v>
      </c>
    </row>
    <row r="17" spans="2:9" s="4" customFormat="1" ht="19.7" customHeight="1" x14ac:dyDescent="0.2">
      <c r="B17" s="7" t="s">
        <v>38</v>
      </c>
      <c r="C17" s="7" t="s">
        <v>47</v>
      </c>
      <c r="D17" s="7" t="s">
        <v>48</v>
      </c>
      <c r="E17" s="14">
        <v>368</v>
      </c>
      <c r="F17" s="15">
        <v>95.68</v>
      </c>
      <c r="G17" s="14">
        <f t="shared" si="0"/>
        <v>331.75365600000003</v>
      </c>
      <c r="H17" s="14">
        <f t="shared" si="1"/>
        <v>995.26096800000005</v>
      </c>
      <c r="I17" s="14">
        <f t="shared" si="2"/>
        <v>1327.0146240000001</v>
      </c>
    </row>
    <row r="18" spans="2:9" s="4" customFormat="1" ht="19.7" customHeight="1" x14ac:dyDescent="0.2">
      <c r="B18" s="8" t="s">
        <v>38</v>
      </c>
      <c r="C18" s="8" t="s">
        <v>49</v>
      </c>
      <c r="D18" s="8" t="s">
        <v>24</v>
      </c>
      <c r="E18" s="12">
        <v>367.50100000000003</v>
      </c>
      <c r="F18" s="13">
        <v>66.150180000000006</v>
      </c>
      <c r="G18" s="12">
        <f t="shared" si="0"/>
        <v>229.36417286850002</v>
      </c>
      <c r="H18" s="12">
        <f t="shared" si="1"/>
        <v>688.09251860550012</v>
      </c>
      <c r="I18" s="12">
        <f t="shared" si="2"/>
        <v>917.45669147400008</v>
      </c>
    </row>
    <row r="19" spans="2:9" s="4" customFormat="1" ht="30" customHeight="1" x14ac:dyDescent="0.2">
      <c r="B19" s="41" t="s">
        <v>50</v>
      </c>
      <c r="C19" s="42"/>
      <c r="D19" s="43"/>
      <c r="E19" s="16">
        <f>SUM(E6:E18)</f>
        <v>320795.61500000005</v>
      </c>
      <c r="F19" s="17">
        <f>SUM(F6:F18)</f>
        <v>122395.644445</v>
      </c>
      <c r="G19" s="16">
        <f>SUM(G6:G18)</f>
        <v>424385.47787525976</v>
      </c>
      <c r="H19" s="16">
        <f>SUM(H6:H18)</f>
        <v>1273156.4336257789</v>
      </c>
      <c r="I19" s="16">
        <f>SUM(I6:I18)</f>
        <v>1697541.9115010391</v>
      </c>
    </row>
    <row r="20" spans="2:9" s="4" customFormat="1" ht="19.7" customHeight="1" x14ac:dyDescent="0.2">
      <c r="B20" s="18"/>
      <c r="C20" s="18"/>
      <c r="D20" s="18"/>
      <c r="E20" s="19"/>
      <c r="F20" s="20"/>
      <c r="G20" s="19"/>
      <c r="H20" s="19"/>
      <c r="I20" s="19"/>
    </row>
    <row r="21" spans="2:9" s="4" customFormat="1" ht="19.7" customHeight="1" x14ac:dyDescent="0.2">
      <c r="B21" s="21"/>
      <c r="C21" s="21"/>
      <c r="D21" s="21"/>
      <c r="E21" s="22"/>
      <c r="F21" s="23"/>
      <c r="G21" s="22"/>
      <c r="H21" s="22"/>
      <c r="I21" s="22"/>
    </row>
    <row r="22" spans="2:9" s="4" customFormat="1" ht="19.7" customHeight="1" x14ac:dyDescent="0.2">
      <c r="B22" s="24"/>
      <c r="C22" s="24"/>
      <c r="D22" s="24"/>
      <c r="E22" s="25"/>
      <c r="F22" s="26"/>
      <c r="G22" s="25"/>
      <c r="H22" s="25"/>
      <c r="I22" s="25"/>
    </row>
    <row r="23" spans="2:9" s="4" customFormat="1" ht="19.7" customHeight="1" x14ac:dyDescent="0.2">
      <c r="B23" s="21"/>
      <c r="C23" s="21"/>
      <c r="D23" s="21"/>
      <c r="E23" s="22"/>
      <c r="F23" s="23"/>
      <c r="G23" s="22"/>
      <c r="H23" s="22"/>
      <c r="I23" s="22"/>
    </row>
    <row r="24" spans="2:9" s="4" customFormat="1" ht="28.7" customHeight="1" x14ac:dyDescent="0.2">
      <c r="E24" s="5"/>
      <c r="F24" s="6"/>
      <c r="G24" s="5"/>
      <c r="H24" s="5"/>
      <c r="I24" s="5"/>
    </row>
  </sheetData>
  <autoFilter ref="B5:G23"/>
  <sortState ref="B12:I18">
    <sortCondition descending="1" ref="I12:I18"/>
  </sortState>
  <mergeCells count="3">
    <mergeCell ref="B3:I3"/>
    <mergeCell ref="B19:D19"/>
    <mergeCell ref="B4:I4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5"/>
  <sheetViews>
    <sheetView workbookViewId="0">
      <selection activeCell="F24" sqref="F24"/>
    </sheetView>
  </sheetViews>
  <sheetFormatPr defaultRowHeight="12.75" x14ac:dyDescent="0.2"/>
  <cols>
    <col min="1" max="1" width="2" style="28" customWidth="1"/>
    <col min="2" max="2" width="13" style="28" customWidth="1"/>
    <col min="3" max="3" width="37.28515625" style="28" customWidth="1"/>
    <col min="4" max="4" width="14.7109375" style="28" customWidth="1"/>
    <col min="5" max="5" width="13" style="11" customWidth="1"/>
    <col min="6" max="6" width="11.85546875" style="29" customWidth="1"/>
    <col min="7" max="7" width="13.85546875" style="29" customWidth="1"/>
    <col min="8" max="8" width="13.42578125" style="29" customWidth="1"/>
    <col min="9" max="9" width="13.42578125" style="28" customWidth="1"/>
    <col min="10" max="16384" width="9.140625" style="28"/>
  </cols>
  <sheetData>
    <row r="1" spans="2:9" s="27" customFormat="1" ht="31.5" customHeight="1" x14ac:dyDescent="0.2">
      <c r="B1" s="45" t="s">
        <v>69</v>
      </c>
      <c r="C1" s="45"/>
      <c r="D1" s="45"/>
      <c r="E1" s="45"/>
      <c r="F1" s="45"/>
      <c r="G1" s="45"/>
      <c r="H1" s="45"/>
    </row>
    <row r="2" spans="2:9" s="27" customFormat="1" ht="17.25" customHeight="1" x14ac:dyDescent="0.2">
      <c r="B2" s="46" t="s">
        <v>70</v>
      </c>
      <c r="C2" s="46"/>
      <c r="D2" s="46"/>
      <c r="E2" s="46"/>
      <c r="F2" s="46"/>
      <c r="G2" s="46"/>
      <c r="H2" s="46"/>
      <c r="I2" s="46"/>
    </row>
    <row r="3" spans="2:9" s="27" customFormat="1" ht="57" customHeight="1" x14ac:dyDescent="0.2">
      <c r="B3" s="30" t="s">
        <v>39</v>
      </c>
      <c r="C3" s="30" t="s">
        <v>51</v>
      </c>
      <c r="D3" s="30" t="s">
        <v>0</v>
      </c>
      <c r="E3" s="3" t="s">
        <v>44</v>
      </c>
      <c r="F3" s="31" t="s">
        <v>33</v>
      </c>
      <c r="G3" s="3" t="s">
        <v>40</v>
      </c>
      <c r="H3" s="3" t="s">
        <v>41</v>
      </c>
      <c r="I3" s="3" t="s">
        <v>42</v>
      </c>
    </row>
    <row r="4" spans="2:9" s="27" customFormat="1" ht="20.100000000000001" customHeight="1" x14ac:dyDescent="0.2">
      <c r="B4" s="32" t="s">
        <v>34</v>
      </c>
      <c r="C4" s="32" t="s">
        <v>5</v>
      </c>
      <c r="D4" s="32" t="s">
        <v>6</v>
      </c>
      <c r="E4" s="15">
        <v>33447.899999999994</v>
      </c>
      <c r="F4" s="33">
        <v>13368.64000000003</v>
      </c>
      <c r="G4" s="33">
        <f t="shared" ref="G4:G23" si="0">F4*1386.93/4/100</f>
        <v>46353.419688000111</v>
      </c>
      <c r="H4" s="33">
        <f t="shared" ref="H4:H23" si="1">G4*3</f>
        <v>139060.25906400033</v>
      </c>
      <c r="I4" s="33">
        <f t="shared" ref="I4:I23" si="2">SUM(G4:H4)</f>
        <v>185413.67875200044</v>
      </c>
    </row>
    <row r="5" spans="2:9" s="27" customFormat="1" ht="20.100000000000001" customHeight="1" x14ac:dyDescent="0.2">
      <c r="B5" s="34" t="s">
        <v>34</v>
      </c>
      <c r="C5" s="34" t="s">
        <v>7</v>
      </c>
      <c r="D5" s="34" t="s">
        <v>8</v>
      </c>
      <c r="E5" s="13">
        <v>14976.2</v>
      </c>
      <c r="F5" s="35">
        <v>5929.72</v>
      </c>
      <c r="G5" s="35">
        <f t="shared" si="0"/>
        <v>20560.266399</v>
      </c>
      <c r="H5" s="35">
        <f t="shared" si="1"/>
        <v>61680.799197</v>
      </c>
      <c r="I5" s="35">
        <f t="shared" si="2"/>
        <v>82241.065596</v>
      </c>
    </row>
    <row r="6" spans="2:9" s="27" customFormat="1" ht="20.100000000000001" customHeight="1" x14ac:dyDescent="0.2">
      <c r="B6" s="34" t="s">
        <v>34</v>
      </c>
      <c r="C6" s="34" t="s">
        <v>9</v>
      </c>
      <c r="D6" s="34" t="s">
        <v>10</v>
      </c>
      <c r="E6" s="13">
        <v>9501</v>
      </c>
      <c r="F6" s="35">
        <v>3800.4000000000005</v>
      </c>
      <c r="G6" s="35">
        <f t="shared" si="0"/>
        <v>13177.221930000002</v>
      </c>
      <c r="H6" s="35">
        <f t="shared" si="1"/>
        <v>39531.665790000006</v>
      </c>
      <c r="I6" s="35">
        <f t="shared" si="2"/>
        <v>52708.887720000006</v>
      </c>
    </row>
    <row r="7" spans="2:9" s="27" customFormat="1" ht="20.100000000000001" customHeight="1" x14ac:dyDescent="0.2">
      <c r="B7" s="34" t="s">
        <v>34</v>
      </c>
      <c r="C7" s="34" t="s">
        <v>13</v>
      </c>
      <c r="D7" s="34" t="s">
        <v>14</v>
      </c>
      <c r="E7" s="13">
        <v>763</v>
      </c>
      <c r="F7" s="35">
        <v>381.5</v>
      </c>
      <c r="G7" s="35">
        <f t="shared" si="0"/>
        <v>1322.7844875000001</v>
      </c>
      <c r="H7" s="35">
        <f t="shared" si="1"/>
        <v>3968.3534625000002</v>
      </c>
      <c r="I7" s="35">
        <f t="shared" si="2"/>
        <v>5291.1379500000003</v>
      </c>
    </row>
    <row r="8" spans="2:9" s="27" customFormat="1" ht="20.100000000000001" customHeight="1" x14ac:dyDescent="0.2">
      <c r="B8" s="34" t="s">
        <v>36</v>
      </c>
      <c r="C8" s="34" t="s">
        <v>52</v>
      </c>
      <c r="D8" s="34" t="s">
        <v>53</v>
      </c>
      <c r="E8" s="13">
        <v>172</v>
      </c>
      <c r="F8" s="35">
        <v>126.78951000000001</v>
      </c>
      <c r="G8" s="35">
        <f t="shared" si="0"/>
        <v>439.62043776075006</v>
      </c>
      <c r="H8" s="35">
        <f t="shared" si="1"/>
        <v>1318.8613132822502</v>
      </c>
      <c r="I8" s="35">
        <f t="shared" si="2"/>
        <v>1758.4817510430003</v>
      </c>
    </row>
    <row r="9" spans="2:9" s="27" customFormat="1" ht="20.100000000000001" customHeight="1" x14ac:dyDescent="0.2">
      <c r="B9" s="34" t="s">
        <v>37</v>
      </c>
      <c r="C9" s="34" t="s">
        <v>54</v>
      </c>
      <c r="D9" s="34" t="s">
        <v>17</v>
      </c>
      <c r="E9" s="13">
        <v>572.60300000000007</v>
      </c>
      <c r="F9" s="35">
        <v>229.0412</v>
      </c>
      <c r="G9" s="35">
        <f t="shared" si="0"/>
        <v>794.16027879000001</v>
      </c>
      <c r="H9" s="35">
        <f t="shared" si="1"/>
        <v>2382.4808363699999</v>
      </c>
      <c r="I9" s="35">
        <f t="shared" si="2"/>
        <v>3176.64111516</v>
      </c>
    </row>
    <row r="10" spans="2:9" s="27" customFormat="1" ht="20.100000000000001" customHeight="1" x14ac:dyDescent="0.2">
      <c r="B10" s="32" t="s">
        <v>38</v>
      </c>
      <c r="C10" s="32" t="s">
        <v>18</v>
      </c>
      <c r="D10" s="32" t="s">
        <v>19</v>
      </c>
      <c r="E10" s="15">
        <v>4130</v>
      </c>
      <c r="F10" s="33">
        <v>1820</v>
      </c>
      <c r="G10" s="33">
        <f t="shared" si="0"/>
        <v>6310.5315000000001</v>
      </c>
      <c r="H10" s="33">
        <f t="shared" si="1"/>
        <v>18931.594499999999</v>
      </c>
      <c r="I10" s="33">
        <f t="shared" si="2"/>
        <v>25242.126</v>
      </c>
    </row>
    <row r="11" spans="2:9" s="27" customFormat="1" ht="20.100000000000001" customHeight="1" x14ac:dyDescent="0.2">
      <c r="B11" s="32" t="s">
        <v>38</v>
      </c>
      <c r="C11" s="32" t="s">
        <v>25</v>
      </c>
      <c r="D11" s="32" t="s">
        <v>26</v>
      </c>
      <c r="E11" s="15">
        <v>2555.6979999999999</v>
      </c>
      <c r="F11" s="33">
        <v>1277.8489999999999</v>
      </c>
      <c r="G11" s="33">
        <f t="shared" si="0"/>
        <v>4430.7177839249998</v>
      </c>
      <c r="H11" s="33">
        <f t="shared" si="1"/>
        <v>13292.153351774999</v>
      </c>
      <c r="I11" s="33">
        <f t="shared" si="2"/>
        <v>17722.871135699999</v>
      </c>
    </row>
    <row r="12" spans="2:9" s="27" customFormat="1" ht="20.100000000000001" customHeight="1" x14ac:dyDescent="0.2">
      <c r="B12" s="32" t="s">
        <v>38</v>
      </c>
      <c r="C12" s="32" t="s">
        <v>31</v>
      </c>
      <c r="D12" s="32" t="s">
        <v>32</v>
      </c>
      <c r="E12" s="15">
        <v>1640</v>
      </c>
      <c r="F12" s="33">
        <v>918.4</v>
      </c>
      <c r="G12" s="33">
        <f t="shared" si="0"/>
        <v>3184.3912800000003</v>
      </c>
      <c r="H12" s="33">
        <f t="shared" si="1"/>
        <v>9553.1738400000013</v>
      </c>
      <c r="I12" s="33">
        <f t="shared" si="2"/>
        <v>12737.565120000001</v>
      </c>
    </row>
    <row r="13" spans="2:9" s="27" customFormat="1" ht="20.100000000000001" customHeight="1" x14ac:dyDescent="0.2">
      <c r="B13" s="32" t="s">
        <v>38</v>
      </c>
      <c r="C13" s="32" t="s">
        <v>20</v>
      </c>
      <c r="D13" s="32" t="s">
        <v>21</v>
      </c>
      <c r="E13" s="15">
        <v>1487</v>
      </c>
      <c r="F13" s="33">
        <v>832.72</v>
      </c>
      <c r="G13" s="33">
        <f t="shared" si="0"/>
        <v>2887.3108740000002</v>
      </c>
      <c r="H13" s="33">
        <f t="shared" si="1"/>
        <v>8661.9326220000003</v>
      </c>
      <c r="I13" s="33">
        <f t="shared" si="2"/>
        <v>11549.243496000001</v>
      </c>
    </row>
    <row r="14" spans="2:9" s="27" customFormat="1" ht="20.100000000000001" customHeight="1" x14ac:dyDescent="0.2">
      <c r="B14" s="32" t="s">
        <v>38</v>
      </c>
      <c r="C14" s="32" t="s">
        <v>61</v>
      </c>
      <c r="D14" s="32" t="s">
        <v>62</v>
      </c>
      <c r="E14" s="15">
        <v>1434.8010000000004</v>
      </c>
      <c r="F14" s="33">
        <v>724.20060000000012</v>
      </c>
      <c r="G14" s="33">
        <f t="shared" si="0"/>
        <v>2511.0388453950004</v>
      </c>
      <c r="H14" s="33">
        <f t="shared" si="1"/>
        <v>7533.1165361850017</v>
      </c>
      <c r="I14" s="33">
        <f t="shared" si="2"/>
        <v>10044.155381580002</v>
      </c>
    </row>
    <row r="15" spans="2:9" s="27" customFormat="1" ht="20.100000000000001" customHeight="1" x14ac:dyDescent="0.2">
      <c r="B15" s="32" t="s">
        <v>38</v>
      </c>
      <c r="C15" s="32" t="s">
        <v>49</v>
      </c>
      <c r="D15" s="32" t="s">
        <v>24</v>
      </c>
      <c r="E15" s="15">
        <v>970.50100000000009</v>
      </c>
      <c r="F15" s="33">
        <v>387.42039999999986</v>
      </c>
      <c r="G15" s="33">
        <f t="shared" si="0"/>
        <v>1343.3124384299995</v>
      </c>
      <c r="H15" s="33">
        <f t="shared" si="1"/>
        <v>4029.9373152899984</v>
      </c>
      <c r="I15" s="33">
        <f t="shared" si="2"/>
        <v>5373.2497537199979</v>
      </c>
    </row>
    <row r="16" spans="2:9" s="27" customFormat="1" ht="20.100000000000001" customHeight="1" x14ac:dyDescent="0.2">
      <c r="B16" s="34" t="s">
        <v>38</v>
      </c>
      <c r="C16" s="34" t="s">
        <v>63</v>
      </c>
      <c r="D16" s="34" t="s">
        <v>64</v>
      </c>
      <c r="E16" s="13">
        <v>509</v>
      </c>
      <c r="F16" s="35">
        <v>285.03999999999996</v>
      </c>
      <c r="G16" s="35">
        <f t="shared" si="0"/>
        <v>988.3263179999999</v>
      </c>
      <c r="H16" s="35">
        <f t="shared" si="1"/>
        <v>2964.9789539999997</v>
      </c>
      <c r="I16" s="35">
        <f t="shared" si="2"/>
        <v>3953.3052719999996</v>
      </c>
    </row>
    <row r="17" spans="2:9" s="27" customFormat="1" ht="20.100000000000001" customHeight="1" x14ac:dyDescent="0.2">
      <c r="B17" s="34" t="s">
        <v>38</v>
      </c>
      <c r="C17" s="34" t="s">
        <v>57</v>
      </c>
      <c r="D17" s="34" t="s">
        <v>58</v>
      </c>
      <c r="E17" s="13">
        <v>506</v>
      </c>
      <c r="F17" s="35">
        <v>283.36</v>
      </c>
      <c r="G17" s="35">
        <f t="shared" si="0"/>
        <v>982.50121200000012</v>
      </c>
      <c r="H17" s="35">
        <f t="shared" si="1"/>
        <v>2947.5036360000004</v>
      </c>
      <c r="I17" s="35">
        <f t="shared" si="2"/>
        <v>3930.0048480000005</v>
      </c>
    </row>
    <row r="18" spans="2:9" s="27" customFormat="1" ht="20.100000000000001" customHeight="1" x14ac:dyDescent="0.2">
      <c r="B18" s="32" t="s">
        <v>38</v>
      </c>
      <c r="C18" s="32" t="s">
        <v>59</v>
      </c>
      <c r="D18" s="32" t="s">
        <v>60</v>
      </c>
      <c r="E18" s="15">
        <v>410</v>
      </c>
      <c r="F18" s="33">
        <v>229.56</v>
      </c>
      <c r="G18" s="33">
        <f t="shared" si="0"/>
        <v>795.95912699999997</v>
      </c>
      <c r="H18" s="33">
        <f t="shared" si="1"/>
        <v>2387.8773809999998</v>
      </c>
      <c r="I18" s="33">
        <f t="shared" si="2"/>
        <v>3183.8365079999999</v>
      </c>
    </row>
    <row r="19" spans="2:9" s="27" customFormat="1" ht="20.100000000000001" customHeight="1" x14ac:dyDescent="0.2">
      <c r="B19" s="34" t="s">
        <v>38</v>
      </c>
      <c r="C19" s="34" t="s">
        <v>22</v>
      </c>
      <c r="D19" s="34" t="s">
        <v>23</v>
      </c>
      <c r="E19" s="13">
        <v>402.00099999999998</v>
      </c>
      <c r="F19" s="35">
        <v>177.06049999999999</v>
      </c>
      <c r="G19" s="35">
        <f t="shared" si="0"/>
        <v>613.92629816250007</v>
      </c>
      <c r="H19" s="35">
        <f t="shared" si="1"/>
        <v>1841.7788944875001</v>
      </c>
      <c r="I19" s="35">
        <f t="shared" si="2"/>
        <v>2455.7051926500003</v>
      </c>
    </row>
    <row r="20" spans="2:9" s="27" customFormat="1" ht="20.100000000000001" customHeight="1" x14ac:dyDescent="0.2">
      <c r="B20" s="32" t="s">
        <v>38</v>
      </c>
      <c r="C20" s="32" t="s">
        <v>65</v>
      </c>
      <c r="D20" s="32" t="s">
        <v>66</v>
      </c>
      <c r="E20" s="15">
        <v>201</v>
      </c>
      <c r="F20" s="33">
        <v>112.56</v>
      </c>
      <c r="G20" s="33">
        <f t="shared" si="0"/>
        <v>390.28210200000001</v>
      </c>
      <c r="H20" s="33">
        <f t="shared" si="1"/>
        <v>1170.8463059999999</v>
      </c>
      <c r="I20" s="33">
        <f t="shared" si="2"/>
        <v>1561.128408</v>
      </c>
    </row>
    <row r="21" spans="2:9" s="27" customFormat="1" ht="20.100000000000001" customHeight="1" x14ac:dyDescent="0.2">
      <c r="B21" s="34" t="s">
        <v>38</v>
      </c>
      <c r="C21" s="34" t="s">
        <v>67</v>
      </c>
      <c r="D21" s="34" t="s">
        <v>68</v>
      </c>
      <c r="E21" s="13">
        <v>30</v>
      </c>
      <c r="F21" s="35">
        <v>16.8</v>
      </c>
      <c r="G21" s="35">
        <f t="shared" si="0"/>
        <v>58.25106000000001</v>
      </c>
      <c r="H21" s="35">
        <f t="shared" si="1"/>
        <v>174.75318000000004</v>
      </c>
      <c r="I21" s="35">
        <f t="shared" si="2"/>
        <v>233.00424000000004</v>
      </c>
    </row>
    <row r="22" spans="2:9" s="27" customFormat="1" ht="20.100000000000001" customHeight="1" x14ac:dyDescent="0.2">
      <c r="B22" s="32" t="s">
        <v>38</v>
      </c>
      <c r="C22" s="32" t="s">
        <v>55</v>
      </c>
      <c r="D22" s="32" t="s">
        <v>56</v>
      </c>
      <c r="E22" s="15">
        <v>29</v>
      </c>
      <c r="F22" s="33">
        <v>16.239999999999998</v>
      </c>
      <c r="G22" s="33">
        <f t="shared" si="0"/>
        <v>56.309357999999996</v>
      </c>
      <c r="H22" s="33">
        <f t="shared" si="1"/>
        <v>168.92807399999998</v>
      </c>
      <c r="I22" s="33">
        <f t="shared" si="2"/>
        <v>225.23743199999998</v>
      </c>
    </row>
    <row r="23" spans="2:9" s="27" customFormat="1" ht="20.100000000000001" customHeight="1" x14ac:dyDescent="0.2">
      <c r="B23" s="34" t="s">
        <v>35</v>
      </c>
      <c r="C23" s="34" t="s">
        <v>15</v>
      </c>
      <c r="D23" s="34" t="s">
        <v>16</v>
      </c>
      <c r="E23" s="13">
        <v>155.999</v>
      </c>
      <c r="F23" s="35">
        <v>76.439510000000013</v>
      </c>
      <c r="G23" s="35">
        <f t="shared" si="0"/>
        <v>265.04062401075009</v>
      </c>
      <c r="H23" s="35">
        <f t="shared" si="1"/>
        <v>795.12187203225028</v>
      </c>
      <c r="I23" s="35">
        <f t="shared" si="2"/>
        <v>1060.1624960430004</v>
      </c>
    </row>
    <row r="24" spans="2:9" ht="27" customHeight="1" x14ac:dyDescent="0.2">
      <c r="B24" s="36"/>
      <c r="C24" s="36"/>
      <c r="D24" s="36"/>
      <c r="E24" s="37">
        <f>SUM(E4:E23)</f>
        <v>73893.703000000009</v>
      </c>
      <c r="F24" s="38">
        <f>SUM(F4:F23)</f>
        <v>30993.740720000034</v>
      </c>
      <c r="G24" s="38">
        <f t="shared" ref="G24:I24" si="3">SUM(G4:G23)</f>
        <v>107465.37204197411</v>
      </c>
      <c r="H24" s="38">
        <f t="shared" si="3"/>
        <v>322396.1161259223</v>
      </c>
      <c r="I24" s="38">
        <f t="shared" si="3"/>
        <v>429861.48816789646</v>
      </c>
    </row>
    <row r="25" spans="2:9" ht="20.25" customHeight="1" x14ac:dyDescent="0.2"/>
  </sheetData>
  <autoFilter ref="B3:E24"/>
  <sortState ref="B8:I23">
    <sortCondition ref="B8:B23"/>
    <sortCondition descending="1" ref="I8:I23"/>
  </sortState>
  <mergeCells count="2">
    <mergeCell ref="B1:H1"/>
    <mergeCell ref="B2:I2"/>
  </mergeCells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LICORES REG-2018</vt:lpstr>
      <vt:lpstr>AGUARDENTE REG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Daniel M. Mestre</cp:lastModifiedBy>
  <cp:lastPrinted>2019-01-31T13:23:07Z</cp:lastPrinted>
  <dcterms:created xsi:type="dcterms:W3CDTF">2018-05-04T15:55:02Z</dcterms:created>
  <dcterms:modified xsi:type="dcterms:W3CDTF">2019-04-01T15:26:12Z</dcterms:modified>
</cp:coreProperties>
</file>