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m196614\OneDrive - PGA\Documents\INFORMA\2020\IEC\"/>
    </mc:Choice>
  </mc:AlternateContent>
  <bookViews>
    <workbookView xWindow="0" yWindow="0" windowWidth="28800" windowHeight="12000" tabRatio="847"/>
  </bookViews>
  <sheets>
    <sheet name="LICOR REGIONAL-Final" sheetId="1" r:id="rId1"/>
    <sheet name="AGUARDENTE REGIONAL-Final" sheetId="2" r:id="rId2"/>
  </sheets>
  <definedNames>
    <definedName name="_xlnm._FilterDatabase" localSheetId="1" hidden="1">'AGUARDENTE REGIONAL-Final'!$B$3:$E$17</definedName>
    <definedName name="_xlnm._FilterDatabase" localSheetId="0" hidden="1">'LICOR REGIONAL-Final'!$B$3:$E$17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E29" i="2"/>
  <c r="I28" i="2"/>
  <c r="H28" i="2" s="1"/>
  <c r="G28" i="2"/>
  <c r="I27" i="2"/>
  <c r="H27" i="2"/>
  <c r="G27" i="2"/>
  <c r="I26" i="2"/>
  <c r="H26" i="2" s="1"/>
  <c r="G26" i="2"/>
  <c r="I25" i="2"/>
  <c r="H25" i="2"/>
  <c r="G25" i="2"/>
  <c r="I24" i="2"/>
  <c r="H24" i="2" s="1"/>
  <c r="G24" i="2"/>
  <c r="I23" i="2"/>
  <c r="H23" i="2"/>
  <c r="G23" i="2"/>
  <c r="I22" i="2"/>
  <c r="H22" i="2" s="1"/>
  <c r="G22" i="2"/>
  <c r="I21" i="2"/>
  <c r="H21" i="2"/>
  <c r="G21" i="2"/>
  <c r="I20" i="2"/>
  <c r="H20" i="2" s="1"/>
  <c r="G20" i="2"/>
  <c r="I19" i="2"/>
  <c r="H19" i="2"/>
  <c r="G19" i="2"/>
  <c r="I18" i="2"/>
  <c r="H18" i="2" s="1"/>
  <c r="G18" i="2"/>
  <c r="I17" i="2"/>
  <c r="H17" i="2"/>
  <c r="G17" i="2"/>
  <c r="I16" i="2"/>
  <c r="H16" i="2" s="1"/>
  <c r="G16" i="2"/>
  <c r="I15" i="2"/>
  <c r="H15" i="2"/>
  <c r="G15" i="2"/>
  <c r="I14" i="2"/>
  <c r="H14" i="2" s="1"/>
  <c r="G14" i="2"/>
  <c r="I13" i="2"/>
  <c r="H13" i="2"/>
  <c r="G13" i="2"/>
  <c r="I12" i="2"/>
  <c r="H12" i="2" s="1"/>
  <c r="G12" i="2"/>
  <c r="I11" i="2"/>
  <c r="H11" i="2"/>
  <c r="G11" i="2"/>
  <c r="I10" i="2"/>
  <c r="H10" i="2" s="1"/>
  <c r="G10" i="2"/>
  <c r="I9" i="2"/>
  <c r="H9" i="2"/>
  <c r="G9" i="2"/>
  <c r="I8" i="2"/>
  <c r="H8" i="2" s="1"/>
  <c r="G8" i="2"/>
  <c r="I7" i="2"/>
  <c r="H7" i="2"/>
  <c r="G7" i="2"/>
  <c r="I6" i="2"/>
  <c r="H6" i="2" s="1"/>
  <c r="G6" i="2"/>
  <c r="I5" i="2"/>
  <c r="H5" i="2"/>
  <c r="G5" i="2"/>
  <c r="I4" i="2"/>
  <c r="I29" i="2" s="1"/>
  <c r="G4" i="2" l="1"/>
  <c r="G29" i="2" s="1"/>
  <c r="H4" i="2"/>
  <c r="H29" i="2" s="1"/>
  <c r="F17" i="1"/>
  <c r="E17" i="1"/>
  <c r="I16" i="1"/>
  <c r="H16" i="1" s="1"/>
  <c r="G16" i="1"/>
  <c r="I15" i="1"/>
  <c r="H15" i="1"/>
  <c r="G15" i="1"/>
  <c r="I14" i="1"/>
  <c r="H14" i="1" s="1"/>
  <c r="G14" i="1"/>
  <c r="I13" i="1"/>
  <c r="H13" i="1"/>
  <c r="G13" i="1"/>
  <c r="I12" i="1"/>
  <c r="H12" i="1" s="1"/>
  <c r="G12" i="1"/>
  <c r="I11" i="1"/>
  <c r="H11" i="1"/>
  <c r="G11" i="1"/>
  <c r="I10" i="1"/>
  <c r="H10" i="1" s="1"/>
  <c r="G10" i="1"/>
  <c r="I9" i="1"/>
  <c r="H9" i="1"/>
  <c r="G9" i="1"/>
  <c r="I8" i="1"/>
  <c r="H8" i="1" s="1"/>
  <c r="G8" i="1"/>
  <c r="I7" i="1"/>
  <c r="H7" i="1"/>
  <c r="G7" i="1"/>
  <c r="I6" i="1"/>
  <c r="H6" i="1" s="1"/>
  <c r="G6" i="1"/>
  <c r="I5" i="1"/>
  <c r="H5" i="1"/>
  <c r="G5" i="1"/>
  <c r="I4" i="1"/>
  <c r="I17" i="1" s="1"/>
  <c r="G4" i="1"/>
  <c r="G17" i="1" s="1"/>
  <c r="H4" i="1" l="1"/>
  <c r="H17" i="1" s="1"/>
</calcChain>
</file>

<file path=xl/sharedStrings.xml><?xml version="1.0" encoding="utf-8"?>
<sst xmlns="http://schemas.openxmlformats.org/spreadsheetml/2006/main" count="136" uniqueCount="81">
  <si>
    <t>2019  INTRODUÇÃO NO CONSUMO - BEBIDAS ALCOÓLICAS</t>
  </si>
  <si>
    <t>LICORES REGIONAIS CONSUMIDOS NA RAA - COM TAXA REDUZIDA DE 25%</t>
  </si>
  <si>
    <t>Número IEC</t>
  </si>
  <si>
    <t>Litros de Licor</t>
  </si>
  <si>
    <t>Litros de Álcool Puro</t>
  </si>
  <si>
    <t>25% da Taxa Normal</t>
  </si>
  <si>
    <t>Benefício Fiscal</t>
  </si>
  <si>
    <t>Imposto Total</t>
  </si>
  <si>
    <t>S. Miguel</t>
  </si>
  <si>
    <t xml:space="preserve">ANA ARRUDA UNIPESSOAL LDA                                                                                                                                       </t>
  </si>
  <si>
    <t>PT01509837417</t>
  </si>
  <si>
    <t xml:space="preserve">COOPERATIVA CELEIRO DA TERRA CRL                                                                                                                                </t>
  </si>
  <si>
    <t>PT01512052670</t>
  </si>
  <si>
    <t xml:space="preserve">FABRICA DE LICORES EDUARDO FERREIRA &amp; FILHOS LDA                                                                                                                </t>
  </si>
  <si>
    <t>PT01512045704</t>
  </si>
  <si>
    <t>LIMA E QUENTAL LDA</t>
  </si>
  <si>
    <t>PT01512002479</t>
  </si>
  <si>
    <t>MANUEL FRANCISCO SIMAS RAINHA</t>
  </si>
  <si>
    <t>PT01176270949</t>
  </si>
  <si>
    <t>PRODUÇÕES EM LINHA, LDA</t>
  </si>
  <si>
    <t>PT01512010013</t>
  </si>
  <si>
    <t>Terceira</t>
  </si>
  <si>
    <t>LEONEL DE AZEVEDO MENDONÇA</t>
  </si>
  <si>
    <t>PT02140027254</t>
  </si>
  <si>
    <t>Pico</t>
  </si>
  <si>
    <t>ALDA MARIA FREITAS COSTA</t>
  </si>
  <si>
    <t>PT01118885103</t>
  </si>
  <si>
    <t xml:space="preserve">COOPERATIVA VITIVINÍCOLA DA ILHA DO PICO (CVIP)-PICOWINES CRL                                                                                                   </t>
  </si>
  <si>
    <t>PT01512010617</t>
  </si>
  <si>
    <t>LEONARDO AVILA DA SILVA</t>
  </si>
  <si>
    <t>PT01143549863</t>
  </si>
  <si>
    <t xml:space="preserve">LEONILDA DE FATIMA PEREIRA DA SILVEIRA                                                                                                                          </t>
  </si>
  <si>
    <t>PT01152774629</t>
  </si>
  <si>
    <t>MANUEL ALBERTO SILVEIRA LARANJO</t>
  </si>
  <si>
    <t>PT01175564663</t>
  </si>
  <si>
    <t>MANUEL JOSE MACHADO</t>
  </si>
  <si>
    <t>PT01180001396</t>
  </si>
  <si>
    <t>AGUARDENTE REGIONAL CONSUMIDA NA RAA - COM TAXA REDUZIDA DE 25%</t>
  </si>
  <si>
    <t>S- MIGUEL</t>
  </si>
  <si>
    <t>RETDA - RETAILOR DISTRIBUIÇÃO ALIMENTAR, SOCIEDADE UNIPESSOAL LDA.</t>
  </si>
  <si>
    <t>PT02512000638</t>
  </si>
  <si>
    <t xml:space="preserve">SUSETE PAULA FREITAS ANDRADE BENEVIDES                                                                                                                          </t>
  </si>
  <si>
    <t>PT01209762381</t>
  </si>
  <si>
    <t>TERCEIRA</t>
  </si>
  <si>
    <t xml:space="preserve">F CODERNIZ &amp; FILHOS LDA                                                                                                                                         </t>
  </si>
  <si>
    <t>PT02512075190</t>
  </si>
  <si>
    <t>MANUEL FERNANDO GOMES PEREIRA</t>
  </si>
  <si>
    <t>PT01101502443</t>
  </si>
  <si>
    <t>FAIAL</t>
  </si>
  <si>
    <t>FERNANDO MANUEL BAPTISTA MONIZ</t>
  </si>
  <si>
    <t>PT01111186021</t>
  </si>
  <si>
    <t>GRACIOSA</t>
  </si>
  <si>
    <t>ADEGA E COOPERATIVA AGRICOLA DA ILHA GRACIOSA COOPERATIVA DE RESPONSABILIDADE LIMITADA</t>
  </si>
  <si>
    <t>PT01512017891</t>
  </si>
  <si>
    <t>PICO</t>
  </si>
  <si>
    <t xml:space="preserve">ADOLFO ANTONIO RODRIGUES DE MEDEIROS                                                                                                                            </t>
  </si>
  <si>
    <t>PT01149025254</t>
  </si>
  <si>
    <t xml:space="preserve">ASSOCIAÇÃO DE FESTAS DO LAGIDO                                                                                                                                  </t>
  </si>
  <si>
    <t>PT01512074585</t>
  </si>
  <si>
    <t>HUMBERTO JOÃO DE OLIVEIRA MELO</t>
  </si>
  <si>
    <t>PT01102501963</t>
  </si>
  <si>
    <t xml:space="preserve">JOSE HONORIO SILVEIRA PEREIRA                                                                                                                                   </t>
  </si>
  <si>
    <t>PT01184947545</t>
  </si>
  <si>
    <t xml:space="preserve">LUIS FERNANDO DO AMARAL PEREIRA                                                                                                                                 </t>
  </si>
  <si>
    <t>PT01191900575</t>
  </si>
  <si>
    <t xml:space="preserve">MANUEL AUGUSTO RODRIGUES DA SILVA                                                                                                                               </t>
  </si>
  <si>
    <t>PT01183487109</t>
  </si>
  <si>
    <t xml:space="preserve">MARIA GORETTI DA SILVA AMARAL PEREIRA                                                                                                                           </t>
  </si>
  <si>
    <t>PT01175564086</t>
  </si>
  <si>
    <t xml:space="preserve">MARIA NORBINA JORGE BRAS CASTRO                                                                                                                                 </t>
  </si>
  <si>
    <t>PT01200572938</t>
  </si>
  <si>
    <t xml:space="preserve">MARIA PEREIRA VIVEIROS SOARES                                                                                                                                   </t>
  </si>
  <si>
    <t>PT01181548577</t>
  </si>
  <si>
    <t xml:space="preserve">NORBERTO DE SERPA BETTENCOURT                                                                                                                                   </t>
  </si>
  <si>
    <t>PT01131989014</t>
  </si>
  <si>
    <t xml:space="preserve">ORLANDO MANUEL AMARAL E SIMAS                                                                                                                                   </t>
  </si>
  <si>
    <t>PT01175564167</t>
  </si>
  <si>
    <t>ILHA</t>
  </si>
  <si>
    <t>TOTAIS</t>
  </si>
  <si>
    <t>OPERADOR ECONÓMICO</t>
  </si>
  <si>
    <t>Litros de Aguardente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</si>
</sst>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&quot;€&quot;_-;\-* #,##0.00\ &quot;€&quot;_-;_-* &quot;-&quot;\ &quot;€&quot;_-;_-@_-"/>
  </numFmts>
  <fonts count="10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6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3877A6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rgb="FFEBEBEB"/>
      </top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/>
      <right/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3" fillId="2" borderId="0" xfId="0" applyFont="1" applyFill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right" vertical="center"/>
    </xf>
    <xf numFmtId="49" fontId="3" fillId="4" borderId="3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right" vertical="center"/>
    </xf>
    <xf numFmtId="43" fontId="6" fillId="4" borderId="3" xfId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3" fontId="3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3" fillId="2" borderId="0" xfId="2" applyFont="1" applyFill="1" applyAlignment="1">
      <alignment horizontal="left" vertical="center"/>
    </xf>
    <xf numFmtId="49" fontId="5" fillId="3" borderId="2" xfId="2" applyNumberFormat="1" applyFont="1" applyFill="1" applyBorder="1" applyAlignment="1">
      <alignment horizontal="center" vertical="center" wrapText="1"/>
    </xf>
    <xf numFmtId="49" fontId="3" fillId="2" borderId="3" xfId="2" applyNumberFormat="1" applyFont="1" applyFill="1" applyBorder="1" applyAlignment="1">
      <alignment horizontal="left" vertical="center"/>
    </xf>
    <xf numFmtId="49" fontId="3" fillId="2" borderId="3" xfId="2" applyNumberFormat="1" applyFont="1" applyFill="1" applyBorder="1" applyAlignment="1">
      <alignment horizontal="center" vertical="center"/>
    </xf>
    <xf numFmtId="49" fontId="3" fillId="4" borderId="3" xfId="2" applyNumberFormat="1" applyFont="1" applyFill="1" applyBorder="1" applyAlignment="1">
      <alignment horizontal="left" vertical="center"/>
    </xf>
    <xf numFmtId="49" fontId="3" fillId="4" borderId="3" xfId="2" applyNumberFormat="1" applyFont="1" applyFill="1" applyBorder="1" applyAlignment="1">
      <alignment horizontal="center" vertical="center"/>
    </xf>
    <xf numFmtId="0" fontId="7" fillId="0" borderId="0" xfId="2" applyAlignment="1">
      <alignment vertical="center"/>
    </xf>
    <xf numFmtId="0" fontId="7" fillId="0" borderId="0" xfId="2" applyAlignment="1">
      <alignment horizontal="center" vertical="center"/>
    </xf>
    <xf numFmtId="164" fontId="3" fillId="2" borderId="3" xfId="1" applyNumberFormat="1" applyFont="1" applyFill="1" applyBorder="1" applyAlignment="1">
      <alignment horizontal="right" vertical="center"/>
    </xf>
    <xf numFmtId="164" fontId="3" fillId="4" borderId="3" xfId="1" applyNumberFormat="1" applyFont="1" applyFill="1" applyBorder="1" applyAlignment="1">
      <alignment horizontal="right" vertical="center"/>
    </xf>
    <xf numFmtId="164" fontId="6" fillId="4" borderId="3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9" fontId="8" fillId="4" borderId="6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/>
    </xf>
    <xf numFmtId="0" fontId="9" fillId="5" borderId="4" xfId="2" applyFont="1" applyFill="1" applyBorder="1" applyAlignment="1">
      <alignment horizontal="center" vertical="center"/>
    </xf>
    <xf numFmtId="0" fontId="9" fillId="5" borderId="5" xfId="2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"/>
  <sheetViews>
    <sheetView tabSelected="1" workbookViewId="0">
      <selection activeCell="B3" sqref="B3:C3"/>
    </sheetView>
  </sheetViews>
  <sheetFormatPr defaultRowHeight="12.75" x14ac:dyDescent="0.2"/>
  <cols>
    <col min="1" max="1" width="5.7109375" style="13" customWidth="1"/>
    <col min="2" max="2" width="10.7109375" style="13" customWidth="1"/>
    <col min="3" max="3" width="37.85546875" style="13" customWidth="1"/>
    <col min="4" max="4" width="17.85546875" style="14" customWidth="1"/>
    <col min="5" max="8" width="13.85546875" style="15" customWidth="1"/>
    <col min="9" max="9" width="16" style="15" customWidth="1"/>
    <col min="10" max="16384" width="9.140625" style="13"/>
  </cols>
  <sheetData>
    <row r="1" spans="2:9" s="1" customFormat="1" ht="39.75" customHeight="1" x14ac:dyDescent="0.2">
      <c r="B1" s="27" t="s">
        <v>0</v>
      </c>
      <c r="C1" s="27"/>
      <c r="D1" s="27"/>
      <c r="E1" s="27"/>
      <c r="F1" s="27"/>
      <c r="G1" s="27"/>
      <c r="H1" s="27"/>
      <c r="I1" s="27"/>
    </row>
    <row r="2" spans="2:9" s="1" customFormat="1" ht="18.2" customHeight="1" x14ac:dyDescent="0.2">
      <c r="B2" s="28" t="s">
        <v>1</v>
      </c>
      <c r="C2" s="28"/>
      <c r="D2" s="28"/>
      <c r="E2" s="28"/>
      <c r="F2" s="28"/>
      <c r="G2" s="28"/>
      <c r="H2" s="28"/>
      <c r="I2" s="28"/>
    </row>
    <row r="3" spans="2:9" s="1" customFormat="1" ht="48" customHeight="1" x14ac:dyDescent="0.2">
      <c r="B3" s="2" t="s">
        <v>77</v>
      </c>
      <c r="C3" s="2" t="s">
        <v>79</v>
      </c>
      <c r="D3" s="2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</row>
    <row r="4" spans="2:9" s="1" customFormat="1" ht="19.7" customHeight="1" x14ac:dyDescent="0.2">
      <c r="B4" s="4" t="s">
        <v>8</v>
      </c>
      <c r="C4" s="4" t="s">
        <v>9</v>
      </c>
      <c r="D4" s="5" t="s">
        <v>10</v>
      </c>
      <c r="E4" s="6">
        <v>1906.1999999999998</v>
      </c>
      <c r="F4" s="6">
        <v>518.29439999999988</v>
      </c>
      <c r="G4" s="24">
        <f>I4/4</f>
        <v>1797.0951304799996</v>
      </c>
      <c r="H4" s="24">
        <f>I4/4*3</f>
        <v>5391.2853914399984</v>
      </c>
      <c r="I4" s="24">
        <f>F4*1386.93/100</f>
        <v>7188.3805219199985</v>
      </c>
    </row>
    <row r="5" spans="2:9" s="1" customFormat="1" ht="19.7" customHeight="1" x14ac:dyDescent="0.2">
      <c r="B5" s="4" t="s">
        <v>8</v>
      </c>
      <c r="C5" s="4" t="s">
        <v>11</v>
      </c>
      <c r="D5" s="5" t="s">
        <v>12</v>
      </c>
      <c r="E5" s="6">
        <v>12294.1</v>
      </c>
      <c r="F5" s="6">
        <v>2756.6631999999995</v>
      </c>
      <c r="G5" s="24">
        <f t="shared" ref="G5:G16" si="0">I5/4</f>
        <v>9558.2472299399979</v>
      </c>
      <c r="H5" s="24">
        <f t="shared" ref="H5:H16" si="1">I5/4*3</f>
        <v>28674.741689819995</v>
      </c>
      <c r="I5" s="24">
        <f t="shared" ref="I5:I16" si="2">F5*1386.93/100</f>
        <v>38232.988919759991</v>
      </c>
    </row>
    <row r="6" spans="2:9" s="1" customFormat="1" ht="19.7" customHeight="1" x14ac:dyDescent="0.2">
      <c r="B6" s="4" t="s">
        <v>8</v>
      </c>
      <c r="C6" s="4" t="s">
        <v>13</v>
      </c>
      <c r="D6" s="5" t="s">
        <v>14</v>
      </c>
      <c r="E6" s="6">
        <v>142364.14999999967</v>
      </c>
      <c r="F6" s="6">
        <v>32707.590000000033</v>
      </c>
      <c r="G6" s="24">
        <f t="shared" si="0"/>
        <v>113407.84449675013</v>
      </c>
      <c r="H6" s="24">
        <f t="shared" si="1"/>
        <v>340223.53349025035</v>
      </c>
      <c r="I6" s="24">
        <f t="shared" si="2"/>
        <v>453631.37798700051</v>
      </c>
    </row>
    <row r="7" spans="2:9" s="1" customFormat="1" ht="19.7" customHeight="1" x14ac:dyDescent="0.2">
      <c r="B7" s="4" t="s">
        <v>8</v>
      </c>
      <c r="C7" s="4" t="s">
        <v>15</v>
      </c>
      <c r="D7" s="5" t="s">
        <v>16</v>
      </c>
      <c r="E7" s="6">
        <v>122430.6</v>
      </c>
      <c r="F7" s="6">
        <v>35024.101000000017</v>
      </c>
      <c r="G7" s="24">
        <f t="shared" si="0"/>
        <v>121439.94099982506</v>
      </c>
      <c r="H7" s="24">
        <f t="shared" si="1"/>
        <v>364319.82299947517</v>
      </c>
      <c r="I7" s="24">
        <f t="shared" si="2"/>
        <v>485759.76399930025</v>
      </c>
    </row>
    <row r="8" spans="2:9" s="1" customFormat="1" ht="19.7" customHeight="1" x14ac:dyDescent="0.2">
      <c r="B8" s="7" t="s">
        <v>8</v>
      </c>
      <c r="C8" s="7" t="s">
        <v>17</v>
      </c>
      <c r="D8" s="8" t="s">
        <v>18</v>
      </c>
      <c r="E8" s="9">
        <v>47102.48</v>
      </c>
      <c r="F8" s="9">
        <v>14422.719999999996</v>
      </c>
      <c r="G8" s="25">
        <f t="shared" si="0"/>
        <v>50008.257623999983</v>
      </c>
      <c r="H8" s="25">
        <f t="shared" si="1"/>
        <v>150024.77287199994</v>
      </c>
      <c r="I8" s="25">
        <f t="shared" si="2"/>
        <v>200033.03049599993</v>
      </c>
    </row>
    <row r="9" spans="2:9" s="1" customFormat="1" ht="19.7" customHeight="1" x14ac:dyDescent="0.2">
      <c r="B9" s="4" t="s">
        <v>8</v>
      </c>
      <c r="C9" s="4" t="s">
        <v>19</v>
      </c>
      <c r="D9" s="5" t="s">
        <v>20</v>
      </c>
      <c r="E9" s="6">
        <v>3200.6499999999996</v>
      </c>
      <c r="F9" s="6">
        <v>657.83800000000019</v>
      </c>
      <c r="G9" s="24">
        <f t="shared" si="0"/>
        <v>2280.9381433500007</v>
      </c>
      <c r="H9" s="24">
        <f t="shared" si="1"/>
        <v>6842.8144300500026</v>
      </c>
      <c r="I9" s="24">
        <f t="shared" si="2"/>
        <v>9123.7525734000028</v>
      </c>
    </row>
    <row r="10" spans="2:9" s="1" customFormat="1" ht="19.7" customHeight="1" x14ac:dyDescent="0.2">
      <c r="B10" s="4" t="s">
        <v>21</v>
      </c>
      <c r="C10" s="4" t="s">
        <v>22</v>
      </c>
      <c r="D10" s="5" t="s">
        <v>23</v>
      </c>
      <c r="E10" s="6">
        <v>0.75</v>
      </c>
      <c r="F10" s="6">
        <v>0.19</v>
      </c>
      <c r="G10" s="24">
        <f t="shared" si="0"/>
        <v>0.65879175000000001</v>
      </c>
      <c r="H10" s="24">
        <f t="shared" si="1"/>
        <v>1.97637525</v>
      </c>
      <c r="I10" s="24">
        <f t="shared" si="2"/>
        <v>2.635167</v>
      </c>
    </row>
    <row r="11" spans="2:9" s="1" customFormat="1" ht="19.7" customHeight="1" x14ac:dyDescent="0.2">
      <c r="B11" s="4" t="s">
        <v>24</v>
      </c>
      <c r="C11" s="4" t="s">
        <v>25</v>
      </c>
      <c r="D11" s="5" t="s">
        <v>26</v>
      </c>
      <c r="E11" s="6">
        <v>7341</v>
      </c>
      <c r="F11" s="6">
        <v>1456.6000000000001</v>
      </c>
      <c r="G11" s="24">
        <f t="shared" si="0"/>
        <v>5050.5055950000005</v>
      </c>
      <c r="H11" s="24">
        <f t="shared" si="1"/>
        <v>15151.516785000002</v>
      </c>
      <c r="I11" s="24">
        <f t="shared" si="2"/>
        <v>20202.022380000002</v>
      </c>
    </row>
    <row r="12" spans="2:9" s="1" customFormat="1" ht="19.7" customHeight="1" x14ac:dyDescent="0.2">
      <c r="B12" s="7" t="s">
        <v>24</v>
      </c>
      <c r="C12" s="7" t="s">
        <v>27</v>
      </c>
      <c r="D12" s="8" t="s">
        <v>28</v>
      </c>
      <c r="E12" s="9">
        <v>6387</v>
      </c>
      <c r="F12" s="9">
        <v>1910.4475</v>
      </c>
      <c r="G12" s="25">
        <f t="shared" si="0"/>
        <v>6624.1423779375</v>
      </c>
      <c r="H12" s="25">
        <f t="shared" si="1"/>
        <v>19872.4271338125</v>
      </c>
      <c r="I12" s="25">
        <f t="shared" si="2"/>
        <v>26496.56951175</v>
      </c>
    </row>
    <row r="13" spans="2:9" s="1" customFormat="1" ht="19.7" customHeight="1" x14ac:dyDescent="0.2">
      <c r="B13" s="4" t="s">
        <v>24</v>
      </c>
      <c r="C13" s="4" t="s">
        <v>29</v>
      </c>
      <c r="D13" s="5" t="s">
        <v>30</v>
      </c>
      <c r="E13" s="6">
        <v>514.5</v>
      </c>
      <c r="F13" s="6">
        <v>92.609999999999985</v>
      </c>
      <c r="G13" s="24">
        <f t="shared" si="0"/>
        <v>321.10896824999998</v>
      </c>
      <c r="H13" s="24">
        <f t="shared" si="1"/>
        <v>963.32690474999993</v>
      </c>
      <c r="I13" s="24">
        <f t="shared" si="2"/>
        <v>1284.4358729999999</v>
      </c>
    </row>
    <row r="14" spans="2:9" s="1" customFormat="1" ht="19.7" customHeight="1" x14ac:dyDescent="0.2">
      <c r="B14" s="7" t="s">
        <v>24</v>
      </c>
      <c r="C14" s="7" t="s">
        <v>31</v>
      </c>
      <c r="D14" s="8" t="s">
        <v>32</v>
      </c>
      <c r="E14" s="9">
        <v>10360.700000000001</v>
      </c>
      <c r="F14" s="9">
        <v>2370.8509999999997</v>
      </c>
      <c r="G14" s="25">
        <f t="shared" si="0"/>
        <v>8220.5109435750001</v>
      </c>
      <c r="H14" s="25">
        <f t="shared" si="1"/>
        <v>24661.532830725002</v>
      </c>
      <c r="I14" s="25">
        <f t="shared" si="2"/>
        <v>32882.0437743</v>
      </c>
    </row>
    <row r="15" spans="2:9" s="1" customFormat="1" ht="19.7" customHeight="1" x14ac:dyDescent="0.2">
      <c r="B15" s="4" t="s">
        <v>24</v>
      </c>
      <c r="C15" s="4" t="s">
        <v>33</v>
      </c>
      <c r="D15" s="5" t="s">
        <v>34</v>
      </c>
      <c r="E15" s="6">
        <v>498</v>
      </c>
      <c r="F15" s="6">
        <v>155.4</v>
      </c>
      <c r="G15" s="24">
        <f t="shared" si="0"/>
        <v>538.82230500000003</v>
      </c>
      <c r="H15" s="24">
        <f t="shared" si="1"/>
        <v>1616.466915</v>
      </c>
      <c r="I15" s="24">
        <f t="shared" si="2"/>
        <v>2155.2892200000001</v>
      </c>
    </row>
    <row r="16" spans="2:9" s="1" customFormat="1" ht="19.7" customHeight="1" x14ac:dyDescent="0.2">
      <c r="B16" s="7" t="s">
        <v>24</v>
      </c>
      <c r="C16" s="7" t="s">
        <v>35</v>
      </c>
      <c r="D16" s="8" t="s">
        <v>36</v>
      </c>
      <c r="E16" s="9">
        <v>1570.6</v>
      </c>
      <c r="F16" s="9">
        <v>314.12</v>
      </c>
      <c r="G16" s="25">
        <f t="shared" si="0"/>
        <v>1089.156129</v>
      </c>
      <c r="H16" s="25">
        <f t="shared" si="1"/>
        <v>3267.4683869999999</v>
      </c>
      <c r="I16" s="25">
        <f t="shared" si="2"/>
        <v>4356.6245159999999</v>
      </c>
    </row>
    <row r="17" spans="2:9" s="1" customFormat="1" ht="19.7" customHeight="1" x14ac:dyDescent="0.2">
      <c r="B17" s="29" t="s">
        <v>78</v>
      </c>
      <c r="C17" s="30"/>
      <c r="D17" s="31"/>
      <c r="E17" s="10">
        <f>SUM(E4:E16)</f>
        <v>355970.72999999969</v>
      </c>
      <c r="F17" s="10">
        <f>SUM(F4:F16)</f>
        <v>92387.425100000037</v>
      </c>
      <c r="G17" s="26">
        <f>SUM(G4:G16)</f>
        <v>320337.22873485764</v>
      </c>
      <c r="H17" s="26">
        <f>SUM(H4:H16)</f>
        <v>961011.68620457279</v>
      </c>
      <c r="I17" s="26">
        <f>SUM(I4:I16)</f>
        <v>1281348.9149394305</v>
      </c>
    </row>
    <row r="18" spans="2:9" s="1" customFormat="1" ht="28.7" customHeight="1" x14ac:dyDescent="0.2">
      <c r="D18" s="11"/>
      <c r="E18" s="12"/>
      <c r="F18" s="12"/>
      <c r="G18" s="12"/>
      <c r="H18" s="12"/>
      <c r="I18" s="12"/>
    </row>
  </sheetData>
  <autoFilter ref="B3:E17"/>
  <mergeCells count="3">
    <mergeCell ref="B1:I1"/>
    <mergeCell ref="B2:I2"/>
    <mergeCell ref="B17:D17"/>
  </mergeCells>
  <pageMargins left="0.7" right="0.7" top="0.75" bottom="0.75" header="0.3" footer="0.3"/>
  <pageSetup paperSize="9" scale="93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9"/>
  <sheetViews>
    <sheetView topLeftCell="A10" workbookViewId="0">
      <selection activeCell="C3" sqref="C3"/>
    </sheetView>
  </sheetViews>
  <sheetFormatPr defaultRowHeight="12.75" x14ac:dyDescent="0.2"/>
  <cols>
    <col min="1" max="1" width="5.7109375" style="22" customWidth="1"/>
    <col min="2" max="2" width="10.7109375" style="22" customWidth="1"/>
    <col min="3" max="3" width="37.85546875" style="22" customWidth="1"/>
    <col min="4" max="4" width="17.85546875" style="23" customWidth="1"/>
    <col min="5" max="9" width="13.85546875" style="15" customWidth="1"/>
    <col min="10" max="16384" width="9.140625" style="22"/>
  </cols>
  <sheetData>
    <row r="1" spans="2:9" s="16" customFormat="1" ht="39.75" customHeight="1" x14ac:dyDescent="0.2">
      <c r="B1" s="32" t="s">
        <v>0</v>
      </c>
      <c r="C1" s="32"/>
      <c r="D1" s="32"/>
      <c r="E1" s="32"/>
      <c r="F1" s="32"/>
      <c r="G1" s="32"/>
      <c r="H1" s="32"/>
      <c r="I1" s="32"/>
    </row>
    <row r="2" spans="2:9" s="16" customFormat="1" ht="18.2" customHeight="1" x14ac:dyDescent="0.2">
      <c r="B2" s="33" t="s">
        <v>37</v>
      </c>
      <c r="C2" s="33"/>
      <c r="D2" s="33"/>
      <c r="E2" s="33"/>
      <c r="F2" s="33"/>
      <c r="G2" s="33"/>
      <c r="H2" s="33"/>
      <c r="I2" s="33"/>
    </row>
    <row r="3" spans="2:9" s="16" customFormat="1" ht="48" customHeight="1" x14ac:dyDescent="0.2">
      <c r="B3" s="2" t="s">
        <v>77</v>
      </c>
      <c r="C3" s="2" t="s">
        <v>79</v>
      </c>
      <c r="D3" s="17" t="s">
        <v>2</v>
      </c>
      <c r="E3" s="3" t="s">
        <v>80</v>
      </c>
      <c r="F3" s="3" t="s">
        <v>4</v>
      </c>
      <c r="G3" s="3" t="s">
        <v>5</v>
      </c>
      <c r="H3" s="3" t="s">
        <v>6</v>
      </c>
      <c r="I3" s="3" t="s">
        <v>7</v>
      </c>
    </row>
    <row r="4" spans="2:9" s="16" customFormat="1" ht="19.7" customHeight="1" x14ac:dyDescent="0.2">
      <c r="B4" s="18" t="s">
        <v>38</v>
      </c>
      <c r="C4" s="18" t="s">
        <v>13</v>
      </c>
      <c r="D4" s="19" t="s">
        <v>14</v>
      </c>
      <c r="E4" s="6">
        <v>26662.900000000005</v>
      </c>
      <c r="F4" s="6">
        <v>10660.08500000001</v>
      </c>
      <c r="G4" s="24">
        <f>I4/4</f>
        <v>36961.979222625036</v>
      </c>
      <c r="H4" s="24">
        <f>I4/4*3</f>
        <v>110885.93766787511</v>
      </c>
      <c r="I4" s="24">
        <f>F4*1386.93/100</f>
        <v>147847.91689050014</v>
      </c>
    </row>
    <row r="5" spans="2:9" s="16" customFormat="1" ht="19.7" customHeight="1" x14ac:dyDescent="0.2">
      <c r="B5" s="20" t="s">
        <v>38</v>
      </c>
      <c r="C5" s="20" t="s">
        <v>15</v>
      </c>
      <c r="D5" s="21" t="s">
        <v>16</v>
      </c>
      <c r="E5" s="9">
        <v>20748.8</v>
      </c>
      <c r="F5" s="9">
        <v>8299.5199999999986</v>
      </c>
      <c r="G5" s="24">
        <f t="shared" ref="G5:G28" si="0">I5/4</f>
        <v>28777.133183999998</v>
      </c>
      <c r="H5" s="24">
        <f t="shared" ref="H5:H28" si="1">I5/4*3</f>
        <v>86331.399551999988</v>
      </c>
      <c r="I5" s="24">
        <f t="shared" ref="I5:I28" si="2">F5*1386.93/100</f>
        <v>115108.53273599999</v>
      </c>
    </row>
    <row r="6" spans="2:9" s="16" customFormat="1" ht="19.7" customHeight="1" x14ac:dyDescent="0.2">
      <c r="B6" s="18" t="s">
        <v>38</v>
      </c>
      <c r="C6" s="18" t="s">
        <v>17</v>
      </c>
      <c r="D6" s="19" t="s">
        <v>18</v>
      </c>
      <c r="E6" s="6">
        <v>9204</v>
      </c>
      <c r="F6" s="6">
        <v>3681.6</v>
      </c>
      <c r="G6" s="24">
        <f t="shared" si="0"/>
        <v>12765.30372</v>
      </c>
      <c r="H6" s="24">
        <f t="shared" si="1"/>
        <v>38295.911160000003</v>
      </c>
      <c r="I6" s="24">
        <f t="shared" si="2"/>
        <v>51061.21488</v>
      </c>
    </row>
    <row r="7" spans="2:9" s="16" customFormat="1" ht="19.7" customHeight="1" x14ac:dyDescent="0.2">
      <c r="B7" s="20" t="s">
        <v>38</v>
      </c>
      <c r="C7" s="20" t="s">
        <v>39</v>
      </c>
      <c r="D7" s="21" t="s">
        <v>40</v>
      </c>
      <c r="E7" s="9">
        <v>4.2</v>
      </c>
      <c r="F7" s="9">
        <v>1.5959999999999999</v>
      </c>
      <c r="G7" s="24">
        <f t="shared" si="0"/>
        <v>5.5338506999999995</v>
      </c>
      <c r="H7" s="24">
        <f t="shared" si="1"/>
        <v>16.601552099999999</v>
      </c>
      <c r="I7" s="24">
        <f t="shared" si="2"/>
        <v>22.135402799999998</v>
      </c>
    </row>
    <row r="8" spans="2:9" s="16" customFormat="1" ht="19.7" customHeight="1" x14ac:dyDescent="0.2">
      <c r="B8" s="20" t="s">
        <v>38</v>
      </c>
      <c r="C8" s="20" t="s">
        <v>41</v>
      </c>
      <c r="D8" s="21" t="s">
        <v>42</v>
      </c>
      <c r="E8" s="9">
        <v>407</v>
      </c>
      <c r="F8" s="9">
        <v>203.5</v>
      </c>
      <c r="G8" s="25">
        <f t="shared" si="0"/>
        <v>705.60063750000006</v>
      </c>
      <c r="H8" s="25">
        <f t="shared" si="1"/>
        <v>2116.8019125000001</v>
      </c>
      <c r="I8" s="25">
        <f t="shared" si="2"/>
        <v>2822.4025500000002</v>
      </c>
    </row>
    <row r="9" spans="2:9" s="16" customFormat="1" ht="19.7" customHeight="1" x14ac:dyDescent="0.2">
      <c r="B9" s="18" t="s">
        <v>43</v>
      </c>
      <c r="C9" s="18" t="s">
        <v>44</v>
      </c>
      <c r="D9" s="19" t="s">
        <v>45</v>
      </c>
      <c r="E9" s="6">
        <v>324</v>
      </c>
      <c r="F9" s="6">
        <v>149.04</v>
      </c>
      <c r="G9" s="24">
        <f t="shared" si="0"/>
        <v>516.77011800000002</v>
      </c>
      <c r="H9" s="24">
        <f t="shared" si="1"/>
        <v>1550.3103540000002</v>
      </c>
      <c r="I9" s="24">
        <f t="shared" si="2"/>
        <v>2067.0804720000001</v>
      </c>
    </row>
    <row r="10" spans="2:9" s="16" customFormat="1" ht="19.7" customHeight="1" x14ac:dyDescent="0.2">
      <c r="B10" s="18" t="s">
        <v>43</v>
      </c>
      <c r="C10" s="18" t="s">
        <v>46</v>
      </c>
      <c r="D10" s="19" t="s">
        <v>47</v>
      </c>
      <c r="E10" s="6">
        <v>122</v>
      </c>
      <c r="F10" s="6">
        <v>59.78</v>
      </c>
      <c r="G10" s="24">
        <f t="shared" si="0"/>
        <v>207.27668850000001</v>
      </c>
      <c r="H10" s="24">
        <f t="shared" si="1"/>
        <v>621.83006550000005</v>
      </c>
      <c r="I10" s="24">
        <f t="shared" si="2"/>
        <v>829.10675400000002</v>
      </c>
    </row>
    <row r="11" spans="2:9" s="16" customFormat="1" ht="19.7" customHeight="1" x14ac:dyDescent="0.2">
      <c r="B11" s="20" t="s">
        <v>48</v>
      </c>
      <c r="C11" s="20" t="s">
        <v>49</v>
      </c>
      <c r="D11" s="21" t="s">
        <v>50</v>
      </c>
      <c r="E11" s="9">
        <v>360</v>
      </c>
      <c r="F11" s="9">
        <v>190.79999999999998</v>
      </c>
      <c r="G11" s="24">
        <f t="shared" si="0"/>
        <v>661.56560999999999</v>
      </c>
      <c r="H11" s="24">
        <f t="shared" si="1"/>
        <v>1984.6968299999999</v>
      </c>
      <c r="I11" s="24">
        <f t="shared" si="2"/>
        <v>2646.26244</v>
      </c>
    </row>
    <row r="12" spans="2:9" s="16" customFormat="1" ht="19.7" customHeight="1" x14ac:dyDescent="0.2">
      <c r="B12" s="20" t="s">
        <v>51</v>
      </c>
      <c r="C12" s="20" t="s">
        <v>52</v>
      </c>
      <c r="D12" s="21" t="s">
        <v>53</v>
      </c>
      <c r="E12" s="9">
        <v>245</v>
      </c>
      <c r="F12" s="9">
        <v>98</v>
      </c>
      <c r="G12" s="25">
        <f t="shared" si="0"/>
        <v>339.79785000000004</v>
      </c>
      <c r="H12" s="25">
        <f t="shared" si="1"/>
        <v>1019.3935500000001</v>
      </c>
      <c r="I12" s="25">
        <f t="shared" si="2"/>
        <v>1359.1914000000002</v>
      </c>
    </row>
    <row r="13" spans="2:9" s="16" customFormat="1" ht="19.7" customHeight="1" x14ac:dyDescent="0.2">
      <c r="B13" s="20" t="s">
        <v>54</v>
      </c>
      <c r="C13" s="20" t="s">
        <v>55</v>
      </c>
      <c r="D13" s="21" t="s">
        <v>56</v>
      </c>
      <c r="E13" s="9">
        <v>27</v>
      </c>
      <c r="F13" s="9">
        <v>15.12</v>
      </c>
      <c r="G13" s="24">
        <f t="shared" si="0"/>
        <v>52.425954000000004</v>
      </c>
      <c r="H13" s="24">
        <f t="shared" si="1"/>
        <v>157.27786200000003</v>
      </c>
      <c r="I13" s="24">
        <f t="shared" si="2"/>
        <v>209.70381600000002</v>
      </c>
    </row>
    <row r="14" spans="2:9" s="16" customFormat="1" ht="19.7" customHeight="1" x14ac:dyDescent="0.2">
      <c r="B14" s="20" t="s">
        <v>54</v>
      </c>
      <c r="C14" s="20" t="s">
        <v>25</v>
      </c>
      <c r="D14" s="21" t="s">
        <v>26</v>
      </c>
      <c r="E14" s="9">
        <v>3692.5</v>
      </c>
      <c r="F14" s="9">
        <v>1701.6999999999998</v>
      </c>
      <c r="G14" s="25">
        <f t="shared" si="0"/>
        <v>5900.3469525</v>
      </c>
      <c r="H14" s="25">
        <f t="shared" si="1"/>
        <v>17701.0408575</v>
      </c>
      <c r="I14" s="25">
        <f t="shared" si="2"/>
        <v>23601.38781</v>
      </c>
    </row>
    <row r="15" spans="2:9" s="16" customFormat="1" ht="19.5" customHeight="1" x14ac:dyDescent="0.2">
      <c r="B15" s="20" t="s">
        <v>54</v>
      </c>
      <c r="C15" s="20" t="s">
        <v>57</v>
      </c>
      <c r="D15" s="21" t="s">
        <v>58</v>
      </c>
      <c r="E15" s="9">
        <v>1163</v>
      </c>
      <c r="F15" s="9">
        <v>651.28</v>
      </c>
      <c r="G15" s="24">
        <f t="shared" si="0"/>
        <v>2258.1994260000001</v>
      </c>
      <c r="H15" s="24">
        <f t="shared" si="1"/>
        <v>6774.5982780000004</v>
      </c>
      <c r="I15" s="24">
        <f t="shared" si="2"/>
        <v>9032.7977040000005</v>
      </c>
    </row>
    <row r="16" spans="2:9" s="16" customFormat="1" ht="19.5" customHeight="1" x14ac:dyDescent="0.2">
      <c r="B16" s="18" t="s">
        <v>54</v>
      </c>
      <c r="C16" s="18" t="s">
        <v>27</v>
      </c>
      <c r="D16" s="19" t="s">
        <v>28</v>
      </c>
      <c r="E16" s="6">
        <v>1195.8</v>
      </c>
      <c r="F16" s="6">
        <v>554.11</v>
      </c>
      <c r="G16" s="25">
        <f t="shared" si="0"/>
        <v>1921.2794557500001</v>
      </c>
      <c r="H16" s="25">
        <f t="shared" si="1"/>
        <v>5763.8383672500004</v>
      </c>
      <c r="I16" s="25">
        <f t="shared" si="2"/>
        <v>7685.1178230000005</v>
      </c>
    </row>
    <row r="17" spans="2:9" s="16" customFormat="1" ht="19.5" customHeight="1" x14ac:dyDescent="0.2">
      <c r="B17" s="20" t="s">
        <v>54</v>
      </c>
      <c r="C17" s="20" t="s">
        <v>59</v>
      </c>
      <c r="D17" s="21" t="s">
        <v>60</v>
      </c>
      <c r="E17" s="9">
        <v>12</v>
      </c>
      <c r="F17" s="9">
        <v>6.72</v>
      </c>
      <c r="G17" s="25">
        <f t="shared" si="0"/>
        <v>23.300424</v>
      </c>
      <c r="H17" s="25">
        <f t="shared" si="1"/>
        <v>69.901272000000006</v>
      </c>
      <c r="I17" s="25">
        <f t="shared" si="2"/>
        <v>93.201695999999998</v>
      </c>
    </row>
    <row r="18" spans="2:9" s="16" customFormat="1" ht="19.5" customHeight="1" x14ac:dyDescent="0.2">
      <c r="B18" s="20" t="s">
        <v>54</v>
      </c>
      <c r="C18" s="20" t="s">
        <v>61</v>
      </c>
      <c r="D18" s="21" t="s">
        <v>62</v>
      </c>
      <c r="E18" s="9">
        <v>162</v>
      </c>
      <c r="F18" s="9">
        <v>90.72</v>
      </c>
      <c r="G18" s="25">
        <f t="shared" si="0"/>
        <v>314.555724</v>
      </c>
      <c r="H18" s="25">
        <f t="shared" si="1"/>
        <v>943.66717199999994</v>
      </c>
      <c r="I18" s="25">
        <f t="shared" si="2"/>
        <v>1258.222896</v>
      </c>
    </row>
    <row r="19" spans="2:9" ht="19.5" customHeight="1" x14ac:dyDescent="0.2">
      <c r="B19" s="20" t="s">
        <v>54</v>
      </c>
      <c r="C19" s="20" t="s">
        <v>29</v>
      </c>
      <c r="D19" s="21" t="s">
        <v>30</v>
      </c>
      <c r="E19" s="9">
        <v>773.5</v>
      </c>
      <c r="F19" s="9">
        <v>309.40000000000003</v>
      </c>
      <c r="G19" s="25">
        <f t="shared" si="0"/>
        <v>1072.7903550000001</v>
      </c>
      <c r="H19" s="25">
        <f t="shared" si="1"/>
        <v>3218.3710650000003</v>
      </c>
      <c r="I19" s="25">
        <f t="shared" si="2"/>
        <v>4291.1614200000004</v>
      </c>
    </row>
    <row r="20" spans="2:9" ht="19.5" customHeight="1" x14ac:dyDescent="0.2">
      <c r="B20" s="20" t="s">
        <v>54</v>
      </c>
      <c r="C20" s="20" t="s">
        <v>31</v>
      </c>
      <c r="D20" s="21" t="s">
        <v>32</v>
      </c>
      <c r="E20" s="9">
        <v>2624.3</v>
      </c>
      <c r="F20" s="9">
        <v>1312.15</v>
      </c>
      <c r="G20" s="25">
        <f t="shared" si="0"/>
        <v>4549.6504987500002</v>
      </c>
      <c r="H20" s="25">
        <f t="shared" si="1"/>
        <v>13648.95149625</v>
      </c>
      <c r="I20" s="25">
        <f t="shared" si="2"/>
        <v>18198.601995000001</v>
      </c>
    </row>
    <row r="21" spans="2:9" ht="19.5" customHeight="1" x14ac:dyDescent="0.2">
      <c r="B21" s="18" t="s">
        <v>54</v>
      </c>
      <c r="C21" s="18" t="s">
        <v>63</v>
      </c>
      <c r="D21" s="19" t="s">
        <v>64</v>
      </c>
      <c r="E21" s="6">
        <v>887.28</v>
      </c>
      <c r="F21" s="6">
        <v>496.87680000000012</v>
      </c>
      <c r="G21" s="25">
        <f t="shared" si="0"/>
        <v>1722.8333505600003</v>
      </c>
      <c r="H21" s="25">
        <f t="shared" si="1"/>
        <v>5168.500051680001</v>
      </c>
      <c r="I21" s="25">
        <f t="shared" si="2"/>
        <v>6891.3334022400013</v>
      </c>
    </row>
    <row r="22" spans="2:9" ht="19.5" customHeight="1" x14ac:dyDescent="0.2">
      <c r="B22" s="20" t="s">
        <v>54</v>
      </c>
      <c r="C22" s="20" t="s">
        <v>65</v>
      </c>
      <c r="D22" s="21" t="s">
        <v>66</v>
      </c>
      <c r="E22" s="9">
        <v>56</v>
      </c>
      <c r="F22" s="9">
        <v>31.36</v>
      </c>
      <c r="G22" s="25">
        <f t="shared" si="0"/>
        <v>108.73531199999999</v>
      </c>
      <c r="H22" s="25">
        <f t="shared" si="1"/>
        <v>326.20593599999995</v>
      </c>
      <c r="I22" s="25">
        <f t="shared" si="2"/>
        <v>434.94124799999997</v>
      </c>
    </row>
    <row r="23" spans="2:9" ht="19.5" customHeight="1" x14ac:dyDescent="0.2">
      <c r="B23" s="20" t="s">
        <v>54</v>
      </c>
      <c r="C23" s="20" t="s">
        <v>35</v>
      </c>
      <c r="D23" s="21" t="s">
        <v>36</v>
      </c>
      <c r="E23" s="9">
        <v>502.89999999999992</v>
      </c>
      <c r="F23" s="9">
        <v>222.88999999999993</v>
      </c>
      <c r="G23" s="25">
        <f t="shared" si="0"/>
        <v>772.83206924999979</v>
      </c>
      <c r="H23" s="25">
        <f t="shared" si="1"/>
        <v>2318.4962077499995</v>
      </c>
      <c r="I23" s="25">
        <f t="shared" si="2"/>
        <v>3091.3282769999992</v>
      </c>
    </row>
    <row r="24" spans="2:9" ht="19.5" customHeight="1" x14ac:dyDescent="0.2">
      <c r="B24" s="20" t="s">
        <v>54</v>
      </c>
      <c r="C24" s="20" t="s">
        <v>67</v>
      </c>
      <c r="D24" s="21" t="s">
        <v>68</v>
      </c>
      <c r="E24" s="9">
        <v>30</v>
      </c>
      <c r="F24" s="9">
        <v>16.8</v>
      </c>
      <c r="G24" s="25">
        <f t="shared" si="0"/>
        <v>58.25106000000001</v>
      </c>
      <c r="H24" s="25">
        <f t="shared" si="1"/>
        <v>174.75318000000004</v>
      </c>
      <c r="I24" s="25">
        <f t="shared" si="2"/>
        <v>233.00424000000004</v>
      </c>
    </row>
    <row r="25" spans="2:9" ht="19.5" customHeight="1" x14ac:dyDescent="0.2">
      <c r="B25" s="20" t="s">
        <v>54</v>
      </c>
      <c r="C25" s="20" t="s">
        <v>69</v>
      </c>
      <c r="D25" s="21" t="s">
        <v>70</v>
      </c>
      <c r="E25" s="9">
        <v>105</v>
      </c>
      <c r="F25" s="9">
        <v>58.8</v>
      </c>
      <c r="G25" s="25">
        <f t="shared" si="0"/>
        <v>203.87870999999998</v>
      </c>
      <c r="H25" s="25">
        <f t="shared" si="1"/>
        <v>611.63612999999998</v>
      </c>
      <c r="I25" s="25">
        <f t="shared" si="2"/>
        <v>815.51483999999994</v>
      </c>
    </row>
    <row r="26" spans="2:9" ht="19.5" customHeight="1" x14ac:dyDescent="0.2">
      <c r="B26" s="18" t="s">
        <v>54</v>
      </c>
      <c r="C26" s="18" t="s">
        <v>71</v>
      </c>
      <c r="D26" s="19" t="s">
        <v>72</v>
      </c>
      <c r="E26" s="9">
        <v>102</v>
      </c>
      <c r="F26" s="9">
        <v>57.12</v>
      </c>
      <c r="G26" s="25">
        <f t="shared" si="0"/>
        <v>198.05360400000001</v>
      </c>
      <c r="H26" s="25">
        <f t="shared" si="1"/>
        <v>594.16081200000008</v>
      </c>
      <c r="I26" s="25">
        <f t="shared" si="2"/>
        <v>792.21441600000003</v>
      </c>
    </row>
    <row r="27" spans="2:9" ht="19.5" customHeight="1" x14ac:dyDescent="0.2">
      <c r="B27" s="20" t="s">
        <v>54</v>
      </c>
      <c r="C27" s="20" t="s">
        <v>73</v>
      </c>
      <c r="D27" s="21" t="s">
        <v>74</v>
      </c>
      <c r="E27" s="9">
        <v>10</v>
      </c>
      <c r="F27" s="9">
        <v>5.6</v>
      </c>
      <c r="G27" s="25">
        <f t="shared" si="0"/>
        <v>19.417020000000001</v>
      </c>
      <c r="H27" s="25">
        <f t="shared" si="1"/>
        <v>58.251060000000003</v>
      </c>
      <c r="I27" s="25">
        <f t="shared" si="2"/>
        <v>77.668080000000003</v>
      </c>
    </row>
    <row r="28" spans="2:9" ht="19.5" customHeight="1" x14ac:dyDescent="0.2">
      <c r="B28" s="20" t="s">
        <v>54</v>
      </c>
      <c r="C28" s="20" t="s">
        <v>75</v>
      </c>
      <c r="D28" s="21" t="s">
        <v>76</v>
      </c>
      <c r="E28" s="9">
        <v>835</v>
      </c>
      <c r="F28" s="9">
        <v>467.6</v>
      </c>
      <c r="G28" s="25">
        <f t="shared" si="0"/>
        <v>1621.3211700000002</v>
      </c>
      <c r="H28" s="25">
        <f t="shared" si="1"/>
        <v>4863.9635100000005</v>
      </c>
      <c r="I28" s="25">
        <f t="shared" si="2"/>
        <v>6485.2846800000007</v>
      </c>
    </row>
    <row r="29" spans="2:9" ht="19.5" customHeight="1" x14ac:dyDescent="0.2">
      <c r="B29" s="34" t="s">
        <v>78</v>
      </c>
      <c r="C29" s="34"/>
      <c r="D29" s="35"/>
      <c r="E29" s="10">
        <f>SUM(E4:E28)</f>
        <v>70256.179999999993</v>
      </c>
      <c r="F29" s="10">
        <f>SUM(F4:F28)</f>
        <v>29342.16780000001</v>
      </c>
      <c r="G29" s="26">
        <f>SUM(G4:G28)</f>
        <v>101738.83196713505</v>
      </c>
      <c r="H29" s="26">
        <f>SUM(H4:H28)</f>
        <v>305216.495901405</v>
      </c>
      <c r="I29" s="26">
        <f>SUM(I4:I28)</f>
        <v>406955.32786854019</v>
      </c>
    </row>
  </sheetData>
  <autoFilter ref="B3:E17"/>
  <mergeCells count="3">
    <mergeCell ref="B1:I1"/>
    <mergeCell ref="B2:I2"/>
    <mergeCell ref="B29:D29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LICOR REGIONAL-Final</vt:lpstr>
      <vt:lpstr>AGUARDENTE REGIONAL-Final</vt:lpstr>
    </vt:vector>
  </TitlesOfParts>
  <Company>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António Ferreira Pinto</dc:creator>
  <cp:lastModifiedBy>Daniel M. Mestre</cp:lastModifiedBy>
  <cp:lastPrinted>2020-04-28T01:26:24Z</cp:lastPrinted>
  <dcterms:created xsi:type="dcterms:W3CDTF">2020-04-23T01:06:36Z</dcterms:created>
  <dcterms:modified xsi:type="dcterms:W3CDTF">2020-04-29T16:35:25Z</dcterms:modified>
</cp:coreProperties>
</file>