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197021\Desktop\NOVO Portal 14082020\Teleassistencia\2022\"/>
    </mc:Choice>
  </mc:AlternateContent>
  <bookViews>
    <workbookView xWindow="0" yWindow="0" windowWidth="7470" windowHeight="1365"/>
  </bookViews>
  <sheets>
    <sheet name="Tabela" sheetId="1" r:id="rId1"/>
    <sheet name="Nota de liquidação(exemplo)" sheetId="2" r:id="rId2"/>
  </sheets>
  <definedNames>
    <definedName name="Marcar2" localSheetId="0">Tabela!$C$2</definedName>
    <definedName name="Marcar3" localSheetId="0">Tabela!#REF!</definedName>
    <definedName name="OLE_LINK26" localSheetId="0">Tabela!#REF!</definedName>
    <definedName name="Texto10" localSheetId="0">Tabela!#REF!</definedName>
    <definedName name="Texto11" localSheetId="0">Tabela!#REF!</definedName>
    <definedName name="Texto12" localSheetId="0">Tabela!#REF!</definedName>
    <definedName name="Texto13" localSheetId="0">Tabela!#REF!</definedName>
    <definedName name="Texto14" localSheetId="0">Tabela!#REF!</definedName>
    <definedName name="Texto15" localSheetId="0">Tabela!#REF!</definedName>
    <definedName name="Texto16" localSheetId="0">Tabela!#REF!</definedName>
    <definedName name="Texto17" localSheetId="0">Tabela!#REF!</definedName>
  </definedNames>
  <calcPr calcId="162913"/>
  <customWorkbookViews>
    <customWorkbookView name="Catarina IS. Monterroso - Vista pessoal" guid="{9DD98DE6-5826-4321-9B73-D7E1BE02CD26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45" i="1" s="1"/>
  <c r="D46" i="1" s="1"/>
  <c r="D50" i="1" s="1"/>
  <c r="D51" i="1" s="1"/>
  <c r="D15" i="1" l="1"/>
  <c r="D17" i="1" s="1"/>
  <c r="D18" i="1" s="1"/>
  <c r="D22" i="1" l="1"/>
  <c r="D23" i="1" s="1"/>
</calcChain>
</file>

<file path=xl/sharedStrings.xml><?xml version="1.0" encoding="utf-8"?>
<sst xmlns="http://schemas.openxmlformats.org/spreadsheetml/2006/main" count="56" uniqueCount="37">
  <si>
    <t xml:space="preserve">5.1 Comprovada por Declaração IRS e Nota de Liquidação </t>
  </si>
  <si>
    <t>Valor</t>
  </si>
  <si>
    <t>Outras relevantes para o equilíbrio financeiro do agregado</t>
  </si>
  <si>
    <t>Rendimentos e Despesas anuais</t>
  </si>
  <si>
    <t>IRS pago conforme Nota Liquidação</t>
  </si>
  <si>
    <t>Nº de elementos do Agregado</t>
  </si>
  <si>
    <t xml:space="preserve"> Pensões pagas (por sentença ou por acordo judicial/homologado) </t>
  </si>
  <si>
    <t xml:space="preserve"> Despesas de saúde comprovadamente suportadas e não reembolsadas</t>
  </si>
  <si>
    <t>Despesas fixas (agua, luz, telefone) presumidas/pessoa</t>
  </si>
  <si>
    <t xml:space="preserve">Condições de atribuição do serviço </t>
  </si>
  <si>
    <t>Tipo de equipamento</t>
  </si>
  <si>
    <t>Fixo</t>
  </si>
  <si>
    <t>IAS</t>
  </si>
  <si>
    <t>Renda da casa anual (máximo de 6000€/ano)</t>
  </si>
  <si>
    <t xml:space="preserve"> Amortização empréstimo anual (máximo de 6000€/ano)</t>
  </si>
  <si>
    <t>Móvel</t>
  </si>
  <si>
    <r>
      <t xml:space="preserve">Rendimento liquido anual apurado/ </t>
    </r>
    <r>
      <rPr>
        <i/>
        <sz val="9"/>
        <color theme="1"/>
        <rFont val="Arial"/>
        <family val="2"/>
      </rPr>
      <t>per capita</t>
    </r>
  </si>
  <si>
    <r>
      <t xml:space="preserve">Valor liquido mensal apurado/ </t>
    </r>
    <r>
      <rPr>
        <i/>
        <sz val="9"/>
        <color theme="1"/>
        <rFont val="Arial"/>
        <family val="2"/>
      </rPr>
      <t>per capita</t>
    </r>
  </si>
  <si>
    <r>
      <t xml:space="preserve">5.2 Apuramento </t>
    </r>
    <r>
      <rPr>
        <b/>
        <u/>
        <sz val="11"/>
        <color theme="1"/>
        <rFont val="Arial"/>
        <family val="2"/>
      </rPr>
      <t>sem</t>
    </r>
    <r>
      <rPr>
        <b/>
        <sz val="11"/>
        <color theme="1"/>
        <rFont val="Arial"/>
        <family val="2"/>
      </rPr>
      <t xml:space="preserve"> Declaração de IRS</t>
    </r>
  </si>
  <si>
    <t xml:space="preserve"> Rendimentos de trabalho (anual)</t>
  </si>
  <si>
    <t xml:space="preserve"> Pensão social (anual)</t>
  </si>
  <si>
    <t xml:space="preserve"> Complemento por Dependência (anual)</t>
  </si>
  <si>
    <t xml:space="preserve"> Complemento de pensão por cônjuge a cargo (anual)</t>
  </si>
  <si>
    <t xml:space="preserve"> Complemento Regional de Pensão (CRP) (anual)</t>
  </si>
  <si>
    <t xml:space="preserve"> Complemento Solidário para Idosos (CSI) (anual)</t>
  </si>
  <si>
    <t xml:space="preserve"> Rendimento Social de Inserção (RSI) (anual)</t>
  </si>
  <si>
    <t xml:space="preserve"> Outros Rendimentos (anuais)</t>
  </si>
  <si>
    <t xml:space="preserve"> Pensão de Velhice/Invalidez /sobrevivência (anual)</t>
  </si>
  <si>
    <t>IRS "a reembolsar" pela Finanças (Nota Liquidação)</t>
  </si>
  <si>
    <t>Valor a pagar (€)</t>
  </si>
  <si>
    <t>Rendimento bruto do agregado do utente líquido de imposto (*1)</t>
  </si>
  <si>
    <t>Retenções na fonte/ pagamentos por conta (*24)</t>
  </si>
  <si>
    <t xml:space="preserve">*Alínea 1 da Nota de liquidação </t>
  </si>
  <si>
    <t>*Alínea 24 da Nota de liquidação</t>
  </si>
  <si>
    <r>
      <t>↖</t>
    </r>
    <r>
      <rPr>
        <b/>
        <sz val="11"/>
        <color theme="4"/>
        <rFont val="Calibri"/>
        <family val="2"/>
      </rPr>
      <t>Ou o valor pago</t>
    </r>
    <r>
      <rPr>
        <sz val="11"/>
        <color theme="4"/>
        <rFont val="Calibri"/>
        <family val="2"/>
      </rPr>
      <t xml:space="preserve"> (quando existirem valores a reembolsar ou a pagar, preencher o correspondente na tabela, "menu Rendimentos")</t>
    </r>
  </si>
  <si>
    <t xml:space="preserve">R e n d i m e n t o s </t>
  </si>
  <si>
    <t xml:space="preserve">D e s p e s a 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</si>
</sst>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€&quot;;\-#,##0.00\ &quot;€&quot;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4"/>
      <name val="Calibri"/>
      <family val="2"/>
    </font>
    <font>
      <b/>
      <sz val="11"/>
      <color theme="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7" fillId="0" borderId="0" xfId="0" applyFont="1"/>
    <xf numFmtId="164" fontId="4" fillId="7" borderId="8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6" borderId="22" xfId="0" applyFont="1" applyFill="1" applyBorder="1" applyAlignment="1" applyProtection="1">
      <alignment horizontal="center" vertical="center" wrapText="1"/>
      <protection hidden="1"/>
    </xf>
    <xf numFmtId="0" fontId="3" fillId="6" borderId="23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4" fillId="2" borderId="12" xfId="0" applyFont="1" applyFill="1" applyBorder="1" applyAlignment="1" applyProtection="1">
      <alignment horizontal="left" vertical="center" wrapText="1"/>
      <protection hidden="1"/>
    </xf>
    <xf numFmtId="0" fontId="4" fillId="0" borderId="5" xfId="0" applyFont="1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4" fillId="0" borderId="7" xfId="0" applyFont="1" applyBorder="1" applyAlignment="1" applyProtection="1">
      <alignment vertical="center" wrapText="1"/>
      <protection hidden="1"/>
    </xf>
    <xf numFmtId="0" fontId="4" fillId="0" borderId="6" xfId="0" applyFont="1" applyBorder="1" applyAlignment="1" applyProtection="1">
      <alignment vertical="center" wrapText="1"/>
      <protection hidden="1"/>
    </xf>
    <xf numFmtId="0" fontId="4" fillId="0" borderId="10" xfId="0" applyFont="1" applyBorder="1" applyAlignment="1" applyProtection="1">
      <alignment vertical="center" wrapText="1"/>
      <protection hidden="1"/>
    </xf>
    <xf numFmtId="0" fontId="4" fillId="7" borderId="14" xfId="0" applyFont="1" applyFill="1" applyBorder="1" applyAlignment="1" applyProtection="1">
      <alignment vertical="center" wrapText="1"/>
      <protection hidden="1"/>
    </xf>
    <xf numFmtId="164" fontId="0" fillId="7" borderId="1" xfId="0" applyNumberForma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 textRotation="90"/>
      <protection hidden="1"/>
    </xf>
    <xf numFmtId="0" fontId="4" fillId="0" borderId="0" xfId="0" applyFont="1" applyFill="1" applyBorder="1" applyAlignment="1" applyProtection="1">
      <alignment vertical="center" wrapText="1"/>
      <protection hidden="1"/>
    </xf>
    <xf numFmtId="164" fontId="0" fillId="0" borderId="0" xfId="0" applyNumberFormat="1" applyFill="1" applyBorder="1" applyAlignment="1" applyProtection="1">
      <alignment horizontal="center" vertical="center"/>
      <protection hidden="1"/>
    </xf>
    <xf numFmtId="0" fontId="4" fillId="7" borderId="12" xfId="0" applyFont="1" applyFill="1" applyBorder="1" applyAlignment="1" applyProtection="1">
      <alignment horizontal="left" vertical="center" wrapText="1" indent="2"/>
      <protection hidden="1"/>
    </xf>
    <xf numFmtId="0" fontId="4" fillId="7" borderId="5" xfId="0" applyFont="1" applyFill="1" applyBorder="1" applyAlignment="1" applyProtection="1">
      <alignment horizontal="left" vertical="center" wrapText="1" indent="2"/>
      <protection hidden="1"/>
    </xf>
    <xf numFmtId="164" fontId="4" fillId="7" borderId="9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left" vertical="center" wrapText="1" indent="1"/>
      <protection hidden="1"/>
    </xf>
    <xf numFmtId="0" fontId="4" fillId="0" borderId="0" xfId="0" applyFont="1" applyBorder="1" applyAlignment="1" applyProtection="1">
      <alignment horizontal="right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5" fillId="7" borderId="13" xfId="0" applyFont="1" applyFill="1" applyBorder="1" applyAlignment="1" applyProtection="1">
      <alignment horizontal="left" vertical="center" wrapText="1" indent="2"/>
      <protection hidden="1"/>
    </xf>
    <xf numFmtId="164" fontId="4" fillId="7" borderId="1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left" vertical="center" wrapText="1" indent="2"/>
      <protection hidden="1"/>
    </xf>
    <xf numFmtId="0" fontId="4" fillId="0" borderId="12" xfId="0" applyFont="1" applyBorder="1" applyAlignment="1" applyProtection="1">
      <alignment horizontal="left" vertical="center" wrapText="1" indent="2"/>
      <protection hidden="1"/>
    </xf>
    <xf numFmtId="0" fontId="4" fillId="0" borderId="5" xfId="0" applyFont="1" applyBorder="1" applyAlignment="1" applyProtection="1">
      <alignment horizontal="left" vertical="center" wrapText="1" indent="2"/>
      <protection hidden="1"/>
    </xf>
    <xf numFmtId="0" fontId="4" fillId="4" borderId="9" xfId="0" applyFont="1" applyFill="1" applyBorder="1" applyAlignment="1" applyProtection="1">
      <alignment horizontal="center" vertical="center" wrapText="1"/>
      <protection hidden="1"/>
    </xf>
    <xf numFmtId="0" fontId="4" fillId="4" borderId="13" xfId="0" applyFont="1" applyFill="1" applyBorder="1" applyAlignment="1" applyProtection="1">
      <alignment horizontal="left" vertical="center" wrapText="1" indent="2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left" vertical="center" wrapText="1"/>
      <protection hidden="1"/>
    </xf>
    <xf numFmtId="0" fontId="4" fillId="0" borderId="15" xfId="0" applyFont="1" applyBorder="1" applyAlignment="1" applyProtection="1">
      <alignment vertical="center" wrapText="1"/>
      <protection hidden="1"/>
    </xf>
    <xf numFmtId="0" fontId="4" fillId="3" borderId="10" xfId="0" applyFont="1" applyFill="1" applyBorder="1" applyAlignment="1" applyProtection="1">
      <alignment vertical="center" wrapText="1"/>
      <protection hidden="1"/>
    </xf>
    <xf numFmtId="164" fontId="5" fillId="7" borderId="11" xfId="0" applyNumberFormat="1" applyFont="1" applyFill="1" applyBorder="1" applyAlignment="1" applyProtection="1">
      <alignment horizontal="center" vertical="center" wrapText="1"/>
      <protection hidden="1"/>
    </xf>
    <xf numFmtId="0" fontId="4" fillId="5" borderId="8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9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25" xfId="0" applyFont="1" applyFill="1" applyBorder="1" applyAlignment="1" applyProtection="1">
      <alignment horizontal="center" vertical="center" wrapText="1"/>
      <protection locked="0" hidden="1"/>
    </xf>
    <xf numFmtId="164" fontId="4" fillId="5" borderId="19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20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2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16" xfId="0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8" xfId="0" applyFont="1" applyFill="1" applyBorder="1" applyAlignment="1" applyProtection="1">
      <alignment horizontal="center" vertical="center" wrapText="1"/>
      <protection locked="0" hidden="1"/>
    </xf>
    <xf numFmtId="164" fontId="4" fillId="4" borderId="9" xfId="0" applyNumberFormat="1" applyFont="1" applyFill="1" applyBorder="1" applyAlignment="1" applyProtection="1">
      <alignment horizontal="center" vertical="center" wrapText="1"/>
      <protection hidden="1"/>
    </xf>
    <xf numFmtId="7" fontId="4" fillId="4" borderId="11" xfId="0" applyNumberFormat="1" applyFont="1" applyFill="1" applyBorder="1" applyAlignment="1" applyProtection="1">
      <alignment horizontal="center" vertical="center" wrapText="1"/>
      <protection hidden="1"/>
    </xf>
    <xf numFmtId="164" fontId="4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1" fillId="6" borderId="2" xfId="0" applyFont="1" applyFill="1" applyBorder="1" applyAlignment="1" applyProtection="1">
      <alignment horizontal="center" vertical="center" textRotation="90"/>
      <protection hidden="1"/>
    </xf>
    <xf numFmtId="0" fontId="1" fillId="6" borderId="4" xfId="0" applyFont="1" applyFill="1" applyBorder="1" applyAlignment="1" applyProtection="1">
      <alignment horizontal="center" vertical="center" textRotation="90"/>
      <protection hidden="1"/>
    </xf>
    <xf numFmtId="0" fontId="1" fillId="6" borderId="3" xfId="0" applyFont="1" applyFill="1" applyBorder="1" applyAlignment="1" applyProtection="1">
      <alignment horizontal="center" vertical="center" textRotation="90"/>
      <protection hidden="1"/>
    </xf>
    <xf numFmtId="0" fontId="1" fillId="6" borderId="26" xfId="0" applyFont="1" applyFill="1" applyBorder="1" applyAlignment="1" applyProtection="1">
      <alignment horizontal="center" vertical="center" textRotation="90"/>
      <protection hidden="1"/>
    </xf>
    <xf numFmtId="0" fontId="1" fillId="6" borderId="17" xfId="0" applyFont="1" applyFill="1" applyBorder="1" applyAlignment="1" applyProtection="1">
      <alignment horizontal="center" vertical="center" textRotation="90"/>
      <protection hidden="1"/>
    </xf>
    <xf numFmtId="0" fontId="1" fillId="6" borderId="18" xfId="0" applyFont="1" applyFill="1" applyBorder="1" applyAlignment="1" applyProtection="1">
      <alignment horizontal="center" vertical="center" textRotation="90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19</xdr:row>
      <xdr:rowOff>28575</xdr:rowOff>
    </xdr:to>
    <xdr:pic>
      <xdr:nvPicPr>
        <xdr:cNvPr id="2" name="Imagem 1" descr="IRS – Nota de liquidação explicada! - Literacia Financeir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76800" cy="364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GridLines="0" showRowColHeaders="0" tabSelected="1" topLeftCell="A31" zoomScale="90" zoomScaleNormal="90" workbookViewId="0">
      <selection activeCell="D5" sqref="D5"/>
    </sheetView>
  </sheetViews>
  <sheetFormatPr defaultColWidth="0" defaultRowHeight="15" zeroHeight="1" x14ac:dyDescent="0.25"/>
  <cols>
    <col min="1" max="1" width="4.7109375" style="3" customWidth="1"/>
    <col min="2" max="2" width="5.28515625" style="3" customWidth="1"/>
    <col min="3" max="3" width="62.140625" style="3" bestFit="1" customWidth="1"/>
    <col min="4" max="4" width="13.28515625" style="4" customWidth="1"/>
    <col min="5" max="5" width="2.42578125" style="3" customWidth="1"/>
    <col min="6" max="6" width="30.5703125" style="3" bestFit="1" customWidth="1"/>
    <col min="7" max="7" width="1.42578125" style="3" customWidth="1"/>
    <col min="8" max="8" width="11.28515625" style="3" hidden="1" customWidth="1"/>
    <col min="9" max="16384" width="8.85546875" style="3" hidden="1"/>
  </cols>
  <sheetData>
    <row r="1" spans="2:6" ht="30" customHeight="1" x14ac:dyDescent="0.25"/>
    <row r="2" spans="2:6" x14ac:dyDescent="0.25">
      <c r="C2" s="5" t="s">
        <v>0</v>
      </c>
    </row>
    <row r="3" spans="2:6" ht="8.1" customHeight="1" thickBot="1" x14ac:dyDescent="0.3">
      <c r="C3" s="5"/>
    </row>
    <row r="4" spans="2:6" ht="25.9" customHeight="1" thickBot="1" x14ac:dyDescent="0.3">
      <c r="C4" s="6" t="s">
        <v>3</v>
      </c>
      <c r="D4" s="7" t="s">
        <v>1</v>
      </c>
      <c r="E4" s="8"/>
    </row>
    <row r="5" spans="2:6" ht="28.15" customHeight="1" thickBot="1" x14ac:dyDescent="0.3">
      <c r="C5" s="9" t="s">
        <v>5</v>
      </c>
      <c r="D5" s="39"/>
      <c r="F5" s="3" t="s">
        <v>32</v>
      </c>
    </row>
    <row r="6" spans="2:6" ht="28.15" customHeight="1" x14ac:dyDescent="0.25">
      <c r="B6" s="55" t="s">
        <v>35</v>
      </c>
      <c r="C6" s="10" t="s">
        <v>30</v>
      </c>
      <c r="D6" s="40"/>
      <c r="F6" s="3" t="s">
        <v>33</v>
      </c>
    </row>
    <row r="7" spans="2:6" ht="28.15" customHeight="1" x14ac:dyDescent="0.25">
      <c r="B7" s="56"/>
      <c r="C7" s="11" t="s">
        <v>31</v>
      </c>
      <c r="D7" s="40"/>
    </row>
    <row r="8" spans="2:6" ht="28.15" customHeight="1" x14ac:dyDescent="0.25">
      <c r="B8" s="56"/>
      <c r="C8" s="11" t="s">
        <v>4</v>
      </c>
      <c r="D8" s="40"/>
    </row>
    <row r="9" spans="2:6" ht="28.15" customHeight="1" thickBot="1" x14ac:dyDescent="0.3">
      <c r="B9" s="57"/>
      <c r="C9" s="12" t="s">
        <v>28</v>
      </c>
      <c r="D9" s="41"/>
    </row>
    <row r="10" spans="2:6" ht="28.15" customHeight="1" x14ac:dyDescent="0.25">
      <c r="B10" s="52" t="s">
        <v>36</v>
      </c>
      <c r="C10" s="13" t="s">
        <v>13</v>
      </c>
      <c r="D10" s="42"/>
    </row>
    <row r="11" spans="2:6" ht="28.15" customHeight="1" x14ac:dyDescent="0.25">
      <c r="B11" s="53"/>
      <c r="C11" s="14" t="s">
        <v>14</v>
      </c>
      <c r="D11" s="40"/>
    </row>
    <row r="12" spans="2:6" ht="28.15" customHeight="1" x14ac:dyDescent="0.25">
      <c r="B12" s="53"/>
      <c r="C12" s="14" t="s">
        <v>7</v>
      </c>
      <c r="D12" s="40"/>
    </row>
    <row r="13" spans="2:6" ht="28.15" customHeight="1" x14ac:dyDescent="0.25">
      <c r="B13" s="53"/>
      <c r="C13" s="14" t="s">
        <v>6</v>
      </c>
      <c r="D13" s="40"/>
    </row>
    <row r="14" spans="2:6" ht="28.15" customHeight="1" thickBot="1" x14ac:dyDescent="0.3">
      <c r="B14" s="53"/>
      <c r="C14" s="15" t="s">
        <v>2</v>
      </c>
      <c r="D14" s="41"/>
    </row>
    <row r="15" spans="2:6" ht="28.15" customHeight="1" thickBot="1" x14ac:dyDescent="0.3">
      <c r="B15" s="54"/>
      <c r="C15" s="16" t="s">
        <v>8</v>
      </c>
      <c r="D15" s="17" t="str">
        <f>IF(D5="","",IF(D5&gt;1,630.5,912))</f>
        <v/>
      </c>
    </row>
    <row r="16" spans="2:6" ht="8.1" customHeight="1" thickBot="1" x14ac:dyDescent="0.3">
      <c r="B16" s="18"/>
      <c r="C16" s="19"/>
      <c r="D16" s="20"/>
    </row>
    <row r="17" spans="2:12" ht="28.15" customHeight="1" x14ac:dyDescent="0.25">
      <c r="C17" s="21" t="s">
        <v>16</v>
      </c>
      <c r="D17" s="2" t="str">
        <f>IF(AND(D5="",D15=""),"",(D6-D7-D8+D9-D10-D11-D12-D13-D14)/D5-D15)</f>
        <v/>
      </c>
    </row>
    <row r="18" spans="2:12" ht="28.15" customHeight="1" x14ac:dyDescent="0.25">
      <c r="C18" s="22" t="s">
        <v>17</v>
      </c>
      <c r="D18" s="23" t="str">
        <f>IF(D17="","",ROUND(D17/12,2))</f>
        <v/>
      </c>
      <c r="E18" s="24"/>
      <c r="F18" s="25"/>
      <c r="L18" s="26" t="s">
        <v>15</v>
      </c>
    </row>
    <row r="19" spans="2:12" ht="28.15" customHeight="1" thickBot="1" x14ac:dyDescent="0.3">
      <c r="C19" s="27" t="s">
        <v>12</v>
      </c>
      <c r="D19" s="28">
        <v>443.2</v>
      </c>
      <c r="E19" s="24"/>
      <c r="F19" s="25"/>
      <c r="L19" s="8" t="s">
        <v>11</v>
      </c>
    </row>
    <row r="20" spans="2:12" ht="8.1" customHeight="1" thickBot="1" x14ac:dyDescent="0.3">
      <c r="C20" s="29"/>
      <c r="D20" s="26"/>
      <c r="E20" s="24"/>
      <c r="F20" s="25"/>
    </row>
    <row r="21" spans="2:12" ht="33" customHeight="1" x14ac:dyDescent="0.25">
      <c r="C21" s="30" t="s">
        <v>10</v>
      </c>
      <c r="D21" s="48" t="s">
        <v>15</v>
      </c>
      <c r="E21" s="24"/>
    </row>
    <row r="22" spans="2:12" ht="33.6" customHeight="1" x14ac:dyDescent="0.25">
      <c r="C22" s="31" t="s">
        <v>9</v>
      </c>
      <c r="D22" s="32" t="str">
        <f>IF(D18="","",+IF(D19-D18&gt;0, "Regime subsidiado (Gratuito)","Regime Geral (pago)"))</f>
        <v/>
      </c>
      <c r="E22" s="24"/>
    </row>
    <row r="23" spans="2:12" ht="28.15" customHeight="1" thickBot="1" x14ac:dyDescent="0.3">
      <c r="C23" s="33" t="s">
        <v>29</v>
      </c>
      <c r="D23" s="51" t="str">
        <f>IF(D22="","",+IF(D22="Regime subsidiado (gratuito)",0,IF(D21="Fixo",15,22)))</f>
        <v/>
      </c>
      <c r="E23" s="24"/>
      <c r="F23" s="25"/>
    </row>
    <row r="24" spans="2:12" ht="30" customHeight="1" x14ac:dyDescent="0.25">
      <c r="C24" s="29"/>
      <c r="D24" s="26"/>
      <c r="E24" s="24"/>
      <c r="F24" s="25"/>
    </row>
    <row r="25" spans="2:12" ht="28.15" customHeight="1" x14ac:dyDescent="0.25">
      <c r="C25" s="5" t="s">
        <v>18</v>
      </c>
      <c r="D25" s="34"/>
    </row>
    <row r="26" spans="2:12" ht="8.1" customHeight="1" thickBot="1" x14ac:dyDescent="0.3">
      <c r="C26" s="5"/>
      <c r="D26" s="34"/>
    </row>
    <row r="27" spans="2:12" ht="28.15" customHeight="1" thickBot="1" x14ac:dyDescent="0.3">
      <c r="C27" s="6" t="s">
        <v>3</v>
      </c>
      <c r="D27" s="7" t="s">
        <v>1</v>
      </c>
    </row>
    <row r="28" spans="2:12" ht="28.15" customHeight="1" thickBot="1" x14ac:dyDescent="0.3">
      <c r="C28" s="35" t="s">
        <v>5</v>
      </c>
      <c r="D28" s="43"/>
    </row>
    <row r="29" spans="2:12" ht="28.15" customHeight="1" x14ac:dyDescent="0.25">
      <c r="B29" s="52" t="s">
        <v>35</v>
      </c>
      <c r="C29" s="36" t="s">
        <v>19</v>
      </c>
      <c r="D29" s="44"/>
    </row>
    <row r="30" spans="2:12" ht="28.15" customHeight="1" x14ac:dyDescent="0.25">
      <c r="B30" s="53"/>
      <c r="C30" s="14" t="s">
        <v>20</v>
      </c>
      <c r="D30" s="44"/>
    </row>
    <row r="31" spans="2:12" ht="28.15" customHeight="1" x14ac:dyDescent="0.25">
      <c r="B31" s="53"/>
      <c r="C31" s="14" t="s">
        <v>27</v>
      </c>
      <c r="D31" s="44"/>
    </row>
    <row r="32" spans="2:12" ht="28.15" customHeight="1" x14ac:dyDescent="0.25">
      <c r="B32" s="53"/>
      <c r="C32" s="14" t="s">
        <v>21</v>
      </c>
      <c r="D32" s="44"/>
    </row>
    <row r="33" spans="2:4" ht="28.15" customHeight="1" x14ac:dyDescent="0.25">
      <c r="B33" s="53"/>
      <c r="C33" s="14" t="s">
        <v>22</v>
      </c>
      <c r="D33" s="44"/>
    </row>
    <row r="34" spans="2:4" ht="28.15" customHeight="1" x14ac:dyDescent="0.25">
      <c r="B34" s="53"/>
      <c r="C34" s="14" t="s">
        <v>23</v>
      </c>
      <c r="D34" s="45"/>
    </row>
    <row r="35" spans="2:4" ht="28.15" customHeight="1" x14ac:dyDescent="0.25">
      <c r="B35" s="53"/>
      <c r="C35" s="14" t="s">
        <v>24</v>
      </c>
      <c r="D35" s="45"/>
    </row>
    <row r="36" spans="2:4" ht="28.15" customHeight="1" x14ac:dyDescent="0.25">
      <c r="B36" s="53"/>
      <c r="C36" s="14" t="s">
        <v>25</v>
      </c>
      <c r="D36" s="45"/>
    </row>
    <row r="37" spans="2:4" ht="28.15" customHeight="1" thickBot="1" x14ac:dyDescent="0.3">
      <c r="B37" s="54"/>
      <c r="C37" s="37" t="s">
        <v>26</v>
      </c>
      <c r="D37" s="46"/>
    </row>
    <row r="38" spans="2:4" ht="28.15" customHeight="1" x14ac:dyDescent="0.25">
      <c r="B38" s="52" t="s">
        <v>36</v>
      </c>
      <c r="C38" s="36" t="s">
        <v>13</v>
      </c>
      <c r="D38" s="47"/>
    </row>
    <row r="39" spans="2:4" ht="28.15" customHeight="1" x14ac:dyDescent="0.25">
      <c r="B39" s="53"/>
      <c r="C39" s="14" t="s">
        <v>14</v>
      </c>
      <c r="D39" s="40"/>
    </row>
    <row r="40" spans="2:4" ht="28.15" customHeight="1" x14ac:dyDescent="0.25">
      <c r="B40" s="53"/>
      <c r="C40" s="14" t="s">
        <v>7</v>
      </c>
      <c r="D40" s="40"/>
    </row>
    <row r="41" spans="2:4" ht="28.15" customHeight="1" x14ac:dyDescent="0.25">
      <c r="B41" s="53"/>
      <c r="C41" s="14" t="s">
        <v>6</v>
      </c>
      <c r="D41" s="40"/>
    </row>
    <row r="42" spans="2:4" ht="28.15" customHeight="1" thickBot="1" x14ac:dyDescent="0.3">
      <c r="B42" s="53"/>
      <c r="C42" s="15" t="s">
        <v>2</v>
      </c>
      <c r="D42" s="41"/>
    </row>
    <row r="43" spans="2:4" ht="28.15" customHeight="1" thickBot="1" x14ac:dyDescent="0.3">
      <c r="B43" s="54"/>
      <c r="C43" s="16" t="s">
        <v>8</v>
      </c>
      <c r="D43" s="17" t="str">
        <f>IF(D28="","",+IF(D28&gt;1,630.5,912))</f>
        <v/>
      </c>
    </row>
    <row r="44" spans="2:4" ht="8.1" customHeight="1" thickBot="1" x14ac:dyDescent="0.3">
      <c r="B44" s="18"/>
      <c r="C44" s="19"/>
      <c r="D44" s="20"/>
    </row>
    <row r="45" spans="2:4" ht="28.15" customHeight="1" x14ac:dyDescent="0.25">
      <c r="C45" s="21" t="s">
        <v>16</v>
      </c>
      <c r="D45" s="2" t="str">
        <f>IF(OR(D28="",D43=""),"",ROUND((+D29+D30+D31+D32+D33+D34+D35+D36+D37-D38-D39-D40-D41-D42)/D28,2)-D43)</f>
        <v/>
      </c>
    </row>
    <row r="46" spans="2:4" ht="28.15" customHeight="1" x14ac:dyDescent="0.25">
      <c r="C46" s="22" t="s">
        <v>17</v>
      </c>
      <c r="D46" s="23" t="str">
        <f>IF(D45="","",+ROUND(D45/12,2))</f>
        <v/>
      </c>
    </row>
    <row r="47" spans="2:4" ht="28.15" customHeight="1" thickBot="1" x14ac:dyDescent="0.3">
      <c r="C47" s="27" t="s">
        <v>12</v>
      </c>
      <c r="D47" s="38">
        <v>443.2</v>
      </c>
    </row>
    <row r="48" spans="2:4" ht="8.1" customHeight="1" thickBot="1" x14ac:dyDescent="0.3">
      <c r="C48" s="29"/>
      <c r="D48" s="26"/>
    </row>
    <row r="49" spans="3:4" ht="28.15" customHeight="1" x14ac:dyDescent="0.25">
      <c r="C49" s="30" t="s">
        <v>10</v>
      </c>
      <c r="D49" s="48" t="s">
        <v>15</v>
      </c>
    </row>
    <row r="50" spans="3:4" ht="38.450000000000003" customHeight="1" x14ac:dyDescent="0.25">
      <c r="C50" s="31" t="s">
        <v>9</v>
      </c>
      <c r="D50" s="49" t="str">
        <f>IF(D46="","",+IF(D47-D46&gt;0,"Regime subsidiado (Gratuito)","Regime Geral (pago)"))</f>
        <v/>
      </c>
    </row>
    <row r="51" spans="3:4" ht="28.15" customHeight="1" thickBot="1" x14ac:dyDescent="0.3">
      <c r="C51" s="33" t="s">
        <v>29</v>
      </c>
      <c r="D51" s="50" t="str">
        <f>IF(D50="","",+IF(D50="Regime subsidiado (gratuito)","0",IF(D49="Fixo",15,22)))</f>
        <v/>
      </c>
    </row>
    <row r="52" spans="3:4" ht="25.9" customHeight="1" x14ac:dyDescent="0.25"/>
    <row r="53" spans="3:4" ht="25.9" hidden="1" customHeight="1" x14ac:dyDescent="0.25">
      <c r="C53" s="5"/>
    </row>
    <row r="54" spans="3:4" ht="13.9" hidden="1" customHeight="1" x14ac:dyDescent="0.25">
      <c r="C54" s="5"/>
    </row>
    <row r="55" spans="3:4" ht="13.9" hidden="1" customHeight="1" x14ac:dyDescent="0.25">
      <c r="C55" s="5"/>
    </row>
    <row r="56" spans="3:4" ht="13.9" hidden="1" customHeight="1" x14ac:dyDescent="0.25">
      <c r="C56" s="5"/>
    </row>
  </sheetData>
  <sheetProtection algorithmName="SHA-512" hashValue="NFMmCg8zaTfGJzArcoW5QzwEFo+q5kGRifCCnv+DJQ5a6wRBawflrfpGDNIO+bwUy9k+8/gGxQ7n4d4Xt/QCIA==" saltValue="Ad1eXG24EienzJyS0MAazQ==" spinCount="100000" sheet="1" objects="1" scenarios="1" selectLockedCells="1"/>
  <customSheetViews>
    <customSheetView guid="{9DD98DE6-5826-4321-9B73-D7E1BE02CD26}" topLeftCell="A16">
      <selection activeCell="F22" sqref="F22"/>
      <pageMargins left="0.7" right="0.7" top="0.75" bottom="0.75" header="0.3" footer="0.3"/>
      <pageSetup paperSize="9" orientation="portrait" r:id="rId1"/>
    </customSheetView>
  </customSheetViews>
  <mergeCells count="4">
    <mergeCell ref="B38:B43"/>
    <mergeCell ref="B29:B37"/>
    <mergeCell ref="B10:B15"/>
    <mergeCell ref="B6:B9"/>
  </mergeCells>
  <dataValidations count="5">
    <dataValidation type="list" allowBlank="1" showInputMessage="1" showErrorMessage="1" sqref="D49 D21">
      <formula1>$L$18:$L$19</formula1>
    </dataValidation>
    <dataValidation type="decimal" operator="greaterThanOrEqual" allowBlank="1" showInputMessage="1" showErrorMessage="1" errorTitle="Valor errado!" error="Tem de inserir um valor numérico." sqref="D5:D9 D12:D14 D28:D37">
      <formula1>0</formula1>
    </dataValidation>
    <dataValidation type="decimal" operator="lessThanOrEqual" allowBlank="1" showInputMessage="1" showErrorMessage="1" errorTitle="Valor errado!" error="Tem de inserir um valor igual ou inferior a 6000€." sqref="D10:D11">
      <formula1>6000</formula1>
    </dataValidation>
    <dataValidation type="decimal" operator="greaterThanOrEqual" allowBlank="1" showInputMessage="1" showErrorMessage="1" errorTitle="Valor errado!" error="Tem de inserir um valor numérico." sqref="D40:D42">
      <formula1>0</formula1>
    </dataValidation>
    <dataValidation type="decimal" operator="lessThanOrEqual" allowBlank="1" showInputMessage="1" showErrorMessage="1" errorTitle="Valor errado!" error="Tem de inserir um valor igual ou inferior a 6000€." sqref="D38:D39">
      <formula1>6000</formula1>
    </dataValidation>
  </dataValidation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0"/>
  <sheetViews>
    <sheetView workbookViewId="0">
      <selection activeCell="Q20" sqref="Q20"/>
    </sheetView>
  </sheetViews>
  <sheetFormatPr defaultRowHeight="15" x14ac:dyDescent="0.25"/>
  <sheetData>
    <row r="20" spans="9:9" x14ac:dyDescent="0.25">
      <c r="I20" s="1" t="s">
        <v>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Tabela</vt:lpstr>
      <vt:lpstr>Nota de liquidação(exemplo)</vt:lpstr>
      <vt:lpstr>Tabela!Marcar2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IS. Monterroso</dc:creator>
  <cp:lastModifiedBy>Sandra MBA. Areias</cp:lastModifiedBy>
  <dcterms:created xsi:type="dcterms:W3CDTF">2021-01-25T15:42:25Z</dcterms:created>
  <dcterms:modified xsi:type="dcterms:W3CDTF">2022-01-04T15:57:24Z</dcterms:modified>
</cp:coreProperties>
</file>